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04" windowHeight="8196" tabRatio="718" activeTab="2"/>
  </bookViews>
  <sheets>
    <sheet name="квалификация" sheetId="1" r:id="rId1"/>
    <sheet name="раунд робин" sheetId="2" r:id="rId2"/>
    <sheet name="степледдер" sheetId="3" r:id="rId3"/>
    <sheet name="список" sheetId="4" r:id="rId4"/>
    <sheet name="игровой лист" sheetId="5" r:id="rId5"/>
    <sheet name="__VBA__0" sheetId="6" r:id="rId6"/>
  </sheets>
  <definedNames>
    <definedName name="_xlnm.Print_Area" localSheetId="1">'раунд робин'!$A$1:$W$26</definedName>
  </definedNames>
  <calcPr fullCalcOnLoad="1"/>
</workbook>
</file>

<file path=xl/sharedStrings.xml><?xml version="1.0" encoding="utf-8"?>
<sst xmlns="http://schemas.openxmlformats.org/spreadsheetml/2006/main" count="158" uniqueCount="69">
  <si>
    <t>Волгоградская областная</t>
  </si>
  <si>
    <t xml:space="preserve">Федерация Спортивного </t>
  </si>
  <si>
    <t>Боулинга</t>
  </si>
  <si>
    <t xml:space="preserve">3  этап </t>
  </si>
  <si>
    <t>11 марта 2017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</si>
  <si>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</si>
  <si>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</si>
  <si>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</si>
  <si>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</si>
  <si>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</si>
  <si>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</si>
  <si>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</si>
  <si>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</si>
  <si>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Раунд Робин</t>
  </si>
  <si>
    <t>11 марта 2017г.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</si>
  <si>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</si>
  <si>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</si>
  <si>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</si>
  <si>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</si>
  <si>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</si>
  <si>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</si>
  <si>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</si>
  <si>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</si>
  <si>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</si>
  <si>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</si>
  <si>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</t>
  </si>
  <si>
    <t>СТЕПЛЕДДЕР</t>
  </si>
  <si>
    <t>Вайнман Алексей</t>
  </si>
  <si>
    <t>Редько Евгений</t>
  </si>
  <si>
    <t>Вайнман Марина</t>
  </si>
  <si>
    <t>Ульянова Анна</t>
  </si>
  <si>
    <t>Анипко Александр</t>
  </si>
  <si>
    <t>Иванова Ольга</t>
  </si>
  <si>
    <t>Лихолай Алла</t>
  </si>
  <si>
    <t>Безотосный Алексей</t>
  </si>
  <si>
    <t>Тихонов Константин</t>
  </si>
  <si>
    <t>Белов Андрей</t>
  </si>
  <si>
    <t>Антюфеева Елена</t>
  </si>
  <si>
    <t>Лазарев Сергей</t>
  </si>
  <si>
    <t>Фамин Денис</t>
  </si>
  <si>
    <t>Егозарьян Артур</t>
  </si>
  <si>
    <t>Мясников Виктор</t>
  </si>
  <si>
    <t>Мисходжев Руслан</t>
  </si>
  <si>
    <t>Гущин Александр</t>
  </si>
  <si>
    <t>Тетюшев Александр</t>
  </si>
  <si>
    <t>Лаптев Вячеслав</t>
  </si>
  <si>
    <t>Кияшкин Александр</t>
  </si>
  <si>
    <t>Марченко Петр</t>
  </si>
  <si>
    <t>Хохлов Сергей</t>
  </si>
  <si>
    <t>Рычагов Максим</t>
  </si>
  <si>
    <t>Ульянов Глеб</t>
  </si>
  <si>
    <t>Корецкая Яна</t>
  </si>
  <si>
    <t>Карпов Сергей</t>
  </si>
  <si>
    <t>Лявин Андрей</t>
  </si>
  <si>
    <t>Поляков Александр</t>
  </si>
  <si>
    <t>Желонкин Алексей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</si>
  <si>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</si>
  <si>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</si>
  <si>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</si>
  <si>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средний</t>
  </si>
  <si>
    <t>переигровка</t>
  </si>
  <si>
    <t>подпись</t>
  </si>
  <si>
    <t>Мерзликин Александр</t>
  </si>
  <si>
    <t>Тарапатин Василий</t>
  </si>
  <si>
    <t>Джумаев Павел</t>
  </si>
  <si>
    <t>Жиделев Андрей</t>
  </si>
  <si>
    <t>Руденко Сергей</t>
  </si>
  <si>
    <t>Халанский Дмитрий</t>
  </si>
  <si>
    <t>Шукаев Максим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</si>
</sst>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4" fillId="3" borderId="5" xfId="0" applyNumberFormat="1" applyFont="1" applyFill="1" applyBorder="1" applyAlignment="1" applyProtection="1">
      <alignment horizontal="center" vertical="center"/>
      <protection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5" fillId="2" borderId="5" xfId="17" applyFont="1" applyFill="1" applyBorder="1" applyProtection="1">
      <alignment/>
      <protection locked="0"/>
    </xf>
    <xf numFmtId="0" fontId="14" fillId="3" borderId="7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5" borderId="14" xfId="0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6" fillId="4" borderId="15" xfId="0" applyNumberFormat="1" applyFont="1" applyFill="1" applyBorder="1" applyAlignment="1" applyProtection="1">
      <alignment horizontal="center"/>
      <protection locked="0"/>
    </xf>
    <xf numFmtId="0" fontId="27" fillId="0" borderId="5" xfId="0" applyFont="1" applyFill="1" applyBorder="1" applyAlignment="1">
      <alignment horizontal="center"/>
    </xf>
    <xf numFmtId="1" fontId="27" fillId="0" borderId="5" xfId="0" applyNumberFormat="1" applyFont="1" applyFill="1" applyBorder="1" applyAlignment="1">
      <alignment horizontal="center"/>
    </xf>
    <xf numFmtId="2" fontId="27" fillId="0" borderId="5" xfId="0" applyNumberFormat="1" applyFont="1" applyFill="1" applyBorder="1" applyAlignment="1">
      <alignment horizontal="center"/>
    </xf>
    <xf numFmtId="1" fontId="27" fillId="4" borderId="5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7" fillId="4" borderId="0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" fontId="27" fillId="4" borderId="1" xfId="0" applyNumberFormat="1" applyFont="1" applyFill="1" applyBorder="1" applyAlignment="1">
      <alignment horizontal="center"/>
    </xf>
    <xf numFmtId="1" fontId="27" fillId="4" borderId="9" xfId="0" applyNumberFormat="1" applyFont="1" applyFill="1" applyBorder="1" applyAlignment="1">
      <alignment horizontal="center"/>
    </xf>
    <xf numFmtId="1" fontId="27" fillId="4" borderId="6" xfId="0" applyNumberFormat="1" applyFont="1" applyFill="1" applyBorder="1" applyAlignment="1">
      <alignment horizontal="center"/>
    </xf>
    <xf numFmtId="1" fontId="27" fillId="4" borderId="7" xfId="0" applyNumberFormat="1" applyFont="1" applyFill="1" applyBorder="1" applyAlignment="1">
      <alignment horizontal="center"/>
    </xf>
    <xf numFmtId="1" fontId="28" fillId="4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5" xfId="0" applyFont="1" applyBorder="1" applyAlignment="1">
      <alignment/>
    </xf>
    <xf numFmtId="0" fontId="32" fillId="4" borderId="16" xfId="0" applyFont="1" applyFill="1" applyBorder="1" applyAlignment="1" applyProtection="1">
      <alignment/>
      <protection locked="0"/>
    </xf>
    <xf numFmtId="0" fontId="32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0" fontId="31" fillId="0" borderId="7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31" fillId="0" borderId="5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32" fillId="0" borderId="20" xfId="0" applyFont="1" applyBorder="1" applyAlignment="1">
      <alignment horizontal="center"/>
    </xf>
    <xf numFmtId="0" fontId="32" fillId="0" borderId="20" xfId="0" applyFont="1" applyBorder="1" applyAlignment="1">
      <alignment horizontal="left"/>
    </xf>
    <xf numFmtId="0" fontId="32" fillId="0" borderId="21" xfId="0" applyFont="1" applyFill="1" applyBorder="1" applyAlignment="1">
      <alignment horizontal="left"/>
    </xf>
    <xf numFmtId="0" fontId="32" fillId="0" borderId="20" xfId="0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21" xfId="0" applyFont="1" applyBorder="1" applyAlignment="1">
      <alignment/>
    </xf>
    <xf numFmtId="0" fontId="32" fillId="0" borderId="20" xfId="0" applyFont="1" applyFill="1" applyBorder="1" applyAlignment="1">
      <alignment horizontal="left"/>
    </xf>
    <xf numFmtId="0" fontId="32" fillId="0" borderId="24" xfId="0" applyFont="1" applyBorder="1" applyAlignment="1">
      <alignment horizontal="center"/>
    </xf>
    <xf numFmtId="0" fontId="32" fillId="0" borderId="24" xfId="0" applyFont="1" applyBorder="1" applyAlignment="1">
      <alignment horizontal="left"/>
    </xf>
    <xf numFmtId="0" fontId="0" fillId="0" borderId="20" xfId="0" applyBorder="1" applyAlignment="1">
      <alignment/>
    </xf>
    <xf numFmtId="0" fontId="11" fillId="0" borderId="2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5" borderId="14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35" fillId="6" borderId="20" xfId="0" applyFont="1" applyFill="1" applyBorder="1" applyAlignment="1">
      <alignment horizontal="left"/>
    </xf>
    <xf numFmtId="0" fontId="35" fillId="6" borderId="20" xfId="0" applyFont="1" applyFill="1" applyBorder="1" applyAlignment="1">
      <alignment/>
    </xf>
    <xf numFmtId="0" fontId="35" fillId="7" borderId="20" xfId="0" applyFont="1" applyFill="1" applyBorder="1" applyAlignment="1">
      <alignment horizontal="left"/>
    </xf>
    <xf numFmtId="0" fontId="35" fillId="6" borderId="5" xfId="0" applyFont="1" applyFill="1" applyBorder="1" applyAlignment="1">
      <alignment horizontal="left"/>
    </xf>
    <xf numFmtId="0" fontId="35" fillId="6" borderId="26" xfId="0" applyFont="1" applyFill="1" applyBorder="1" applyAlignment="1">
      <alignment horizontal="left"/>
    </xf>
    <xf numFmtId="0" fontId="35" fillId="6" borderId="26" xfId="0" applyFont="1" applyFill="1" applyBorder="1" applyAlignment="1">
      <alignment/>
    </xf>
    <xf numFmtId="0" fontId="35" fillId="6" borderId="26" xfId="0" applyFont="1" applyFill="1" applyBorder="1" applyAlignment="1">
      <alignment/>
    </xf>
    <xf numFmtId="0" fontId="35" fillId="6" borderId="26" xfId="0" applyFont="1" applyFill="1" applyBorder="1" applyAlignment="1">
      <alignment/>
    </xf>
    <xf numFmtId="0" fontId="35" fillId="6" borderId="27" xfId="0" applyFont="1" applyFill="1" applyBorder="1" applyAlignment="1">
      <alignment/>
    </xf>
    <xf numFmtId="0" fontId="35" fillId="6" borderId="20" xfId="0" applyFont="1" applyFill="1" applyBorder="1" applyAlignment="1">
      <alignment/>
    </xf>
    <xf numFmtId="0" fontId="35" fillId="6" borderId="28" xfId="0" applyFont="1" applyFill="1" applyBorder="1" applyAlignment="1">
      <alignment horizontal="left"/>
    </xf>
    <xf numFmtId="0" fontId="35" fillId="6" borderId="27" xfId="0" applyFont="1" applyFill="1" applyBorder="1" applyAlignment="1">
      <alignment/>
    </xf>
    <xf numFmtId="0" fontId="35" fillId="6" borderId="5" xfId="0" applyFont="1" applyFill="1" applyBorder="1" applyAlignment="1">
      <alignment/>
    </xf>
    <xf numFmtId="0" fontId="14" fillId="3" borderId="17" xfId="0" applyNumberFormat="1" applyFont="1" applyFill="1" applyBorder="1" applyAlignment="1" applyProtection="1">
      <alignment horizontal="center" vertical="center"/>
      <protection/>
    </xf>
    <xf numFmtId="0" fontId="0" fillId="5" borderId="14" xfId="0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квалификация" xfId="17"/>
    <cellStyle name="Percent" xfId="18"/>
    <cellStyle name="Comma" xfId="19"/>
    <cellStyle name="Comma [0]" xfId="20"/>
  </cellStyles>
  <dxfs count="3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123825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23825"/>
          <a:ext cx="571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123825</xdr:rowOff>
    </xdr:from>
    <xdr:to>
      <xdr:col>4</xdr:col>
      <xdr:colOff>19050</xdr:colOff>
      <xdr:row>11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3048000" y="2533650"/>
          <a:ext cx="1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13</xdr:row>
      <xdr:rowOff>209550</xdr:rowOff>
    </xdr:from>
    <xdr:to>
      <xdr:col>9</xdr:col>
      <xdr:colOff>171450</xdr:colOff>
      <xdr:row>13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7743825" y="30765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152400</xdr:rowOff>
    </xdr:from>
    <xdr:to>
      <xdr:col>6</xdr:col>
      <xdr:colOff>266700</xdr:colOff>
      <xdr:row>3</xdr:row>
      <xdr:rowOff>95250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S64"/>
  <sheetViews>
    <sheetView zoomScale="75" zoomScaleNormal="75" workbookViewId="0" topLeftCell="A7">
      <selection activeCell="M25" sqref="M25"/>
    </sheetView>
  </sheetViews>
  <sheetFormatPr defaultColWidth="9.140625" defaultRowHeight="12.75"/>
  <cols>
    <col min="1" max="1" width="24.7109375" style="0" customWidth="1"/>
    <col min="8" max="11" width="7.140625" style="0" customWidth="1"/>
    <col min="12" max="12" width="7.00390625" style="0" customWidth="1"/>
    <col min="13" max="13" width="5.140625" style="0" customWidth="1"/>
    <col min="14" max="14" width="7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3:15" ht="24" customHeight="1">
      <c r="C5" s="3"/>
      <c r="N5" s="4"/>
      <c r="O5" s="4"/>
    </row>
    <row r="6" spans="4:15" s="5" customFormat="1" ht="14.25" customHeight="1" thickBot="1">
      <c r="D6" s="6" t="s">
        <v>3</v>
      </c>
      <c r="F6" s="6" t="s">
        <v>4</v>
      </c>
      <c r="G6" s="6"/>
      <c r="N6" s="7"/>
      <c r="O6" s="7"/>
    </row>
    <row r="7" spans="1:15" s="15" customFormat="1" ht="12" customHeight="1" thickBot="1">
      <c r="A7" s="8" t="s">
        <v>5</v>
      </c>
      <c r="B7" s="9">
        <v>1</v>
      </c>
      <c r="C7" s="10">
        <v>2</v>
      </c>
      <c r="D7" s="9">
        <v>3</v>
      </c>
      <c r="E7" s="10">
        <v>4</v>
      </c>
      <c r="F7" s="9">
        <v>5</v>
      </c>
      <c r="G7" s="10">
        <v>6</v>
      </c>
      <c r="H7" s="11" t="s">
        <v>6</v>
      </c>
      <c r="I7" s="11" t="s">
        <v>7</v>
      </c>
      <c r="J7" s="11" t="s">
        <v>8</v>
      </c>
      <c r="K7" s="11" t="s">
        <v>9</v>
      </c>
      <c r="L7" s="12" t="s">
        <v>10</v>
      </c>
      <c r="M7" s="13" t="s">
        <v>11</v>
      </c>
      <c r="N7" s="13" t="s">
        <v>12</v>
      </c>
      <c r="O7" s="14"/>
    </row>
    <row r="8" spans="1:17" s="15" customFormat="1" ht="11.25" customHeight="1" thickBot="1">
      <c r="A8" s="121" t="s">
        <v>43</v>
      </c>
      <c r="B8" s="16">
        <v>189</v>
      </c>
      <c r="C8" s="17">
        <v>230</v>
      </c>
      <c r="D8" s="28">
        <v>249</v>
      </c>
      <c r="E8" s="17">
        <v>210</v>
      </c>
      <c r="F8" s="18">
        <v>250</v>
      </c>
      <c r="G8" s="17">
        <v>257</v>
      </c>
      <c r="H8" s="19">
        <f>SUM(B8:G8)</f>
        <v>1385</v>
      </c>
      <c r="I8" s="20">
        <f>AVERAGE(B8:G8)</f>
        <v>230.83333333333334</v>
      </c>
      <c r="J8" s="21">
        <f>MAX(B8:G8)</f>
        <v>257</v>
      </c>
      <c r="K8" s="21">
        <f>IF(C8&lt;&gt;"",MAX(B8:G8)-MIN(B8:G8),"")</f>
        <v>68</v>
      </c>
      <c r="L8" s="19">
        <v>1</v>
      </c>
      <c r="M8" s="22">
        <f aca="true" t="shared" si="0" ref="M8:M47">MIN(B8:G8)</f>
        <v>189</v>
      </c>
      <c r="N8" s="23"/>
      <c r="O8" s="23"/>
      <c r="P8" s="23"/>
      <c r="Q8" s="23"/>
    </row>
    <row r="9" spans="1:14" s="15" customFormat="1" ht="11.25" customHeight="1" thickBot="1">
      <c r="A9" s="122" t="s">
        <v>34</v>
      </c>
      <c r="B9" s="24">
        <v>248</v>
      </c>
      <c r="C9" s="17">
        <v>244</v>
      </c>
      <c r="D9" s="18">
        <v>205</v>
      </c>
      <c r="E9" s="17">
        <v>197</v>
      </c>
      <c r="F9" s="18">
        <v>206</v>
      </c>
      <c r="G9" s="17">
        <v>248</v>
      </c>
      <c r="H9" s="19">
        <f>SUM(B9:G9)</f>
        <v>1348</v>
      </c>
      <c r="I9" s="20">
        <f>AVERAGE(B9:G9)</f>
        <v>224.66666666666666</v>
      </c>
      <c r="J9" s="21">
        <f>MAX(B9:G9)</f>
        <v>248</v>
      </c>
      <c r="K9" s="21">
        <f>IF(C9&lt;&gt;"",MAX(B9:G9)-MIN(B9:G9),"")</f>
        <v>51</v>
      </c>
      <c r="L9" s="19">
        <v>2</v>
      </c>
      <c r="M9" s="22">
        <f t="shared" si="0"/>
        <v>197</v>
      </c>
      <c r="N9" s="14"/>
    </row>
    <row r="10" spans="1:14" s="15" customFormat="1" ht="11.25" customHeight="1" thickBot="1">
      <c r="A10" s="121" t="s">
        <v>33</v>
      </c>
      <c r="B10" s="24">
        <v>183</v>
      </c>
      <c r="C10" s="17">
        <v>202</v>
      </c>
      <c r="D10" s="18">
        <v>237</v>
      </c>
      <c r="E10" s="17">
        <v>229</v>
      </c>
      <c r="F10" s="18">
        <v>204</v>
      </c>
      <c r="G10" s="17">
        <v>272</v>
      </c>
      <c r="H10" s="19">
        <f>SUM(B10:G10)</f>
        <v>1327</v>
      </c>
      <c r="I10" s="20">
        <f>AVERAGE(B10:G10)</f>
        <v>221.16666666666666</v>
      </c>
      <c r="J10" s="21">
        <f>MAX(B10:G10)</f>
        <v>272</v>
      </c>
      <c r="K10" s="21">
        <f>IF(C10&lt;&gt;"",MAX(B10:G10)-MIN(B10:G10),"")</f>
        <v>89</v>
      </c>
      <c r="L10" s="19">
        <v>3</v>
      </c>
      <c r="M10" s="22">
        <f t="shared" si="0"/>
        <v>183</v>
      </c>
      <c r="N10" s="14"/>
    </row>
    <row r="11" spans="1:14" s="15" customFormat="1" ht="11.25" customHeight="1" thickBot="1">
      <c r="A11" s="122" t="s">
        <v>51</v>
      </c>
      <c r="B11" s="24">
        <v>222</v>
      </c>
      <c r="C11" s="18">
        <v>216</v>
      </c>
      <c r="D11" s="25">
        <v>245</v>
      </c>
      <c r="E11" s="26">
        <v>181</v>
      </c>
      <c r="F11" s="25">
        <v>257</v>
      </c>
      <c r="G11" s="26">
        <v>201</v>
      </c>
      <c r="H11" s="19">
        <f>SUM(B11:G11)</f>
        <v>1322</v>
      </c>
      <c r="I11" s="20">
        <f>AVERAGE(B11:G11)</f>
        <v>220.33333333333334</v>
      </c>
      <c r="J11" s="21">
        <f>MAX(B11:G11)</f>
        <v>257</v>
      </c>
      <c r="K11" s="21">
        <f>IF(C11&lt;&gt;"",MAX(B11:G11)-MIN(B11:G11),"")</f>
        <v>76</v>
      </c>
      <c r="L11" s="19">
        <v>4</v>
      </c>
      <c r="M11" s="22">
        <f t="shared" si="0"/>
        <v>181</v>
      </c>
      <c r="N11" s="14"/>
    </row>
    <row r="12" spans="1:14" s="15" customFormat="1" ht="11.25" customHeight="1" thickBot="1">
      <c r="A12" s="121" t="s">
        <v>49</v>
      </c>
      <c r="B12" s="24">
        <v>267</v>
      </c>
      <c r="C12" s="27">
        <v>233</v>
      </c>
      <c r="D12" s="18">
        <v>208</v>
      </c>
      <c r="E12" s="17">
        <v>201</v>
      </c>
      <c r="F12" s="18">
        <v>202</v>
      </c>
      <c r="G12" s="24">
        <v>200</v>
      </c>
      <c r="H12" s="19">
        <f>SUM(B12:G12)</f>
        <v>1311</v>
      </c>
      <c r="I12" s="20">
        <f>AVERAGE(B12:G12)</f>
        <v>218.5</v>
      </c>
      <c r="J12" s="21">
        <f>MAX(B12:G12)</f>
        <v>267</v>
      </c>
      <c r="K12" s="21">
        <f>IF(C12&lt;&gt;"",MAX(B12:G12)-MIN(B12:G12),"")</f>
        <v>67</v>
      </c>
      <c r="L12" s="19">
        <v>5</v>
      </c>
      <c r="M12" s="22">
        <f t="shared" si="0"/>
        <v>200</v>
      </c>
      <c r="N12" s="14"/>
    </row>
    <row r="13" spans="1:14" s="15" customFormat="1" ht="11.25" customHeight="1" thickBot="1">
      <c r="A13" s="121" t="s">
        <v>29</v>
      </c>
      <c r="B13" s="16">
        <v>185</v>
      </c>
      <c r="C13" s="29">
        <v>195</v>
      </c>
      <c r="D13" s="30">
        <v>248</v>
      </c>
      <c r="E13" s="29">
        <v>238</v>
      </c>
      <c r="F13" s="30">
        <v>250</v>
      </c>
      <c r="G13" s="29">
        <v>194</v>
      </c>
      <c r="H13" s="19">
        <f>SUM(B13:G13)</f>
        <v>1310</v>
      </c>
      <c r="I13" s="20">
        <f>AVERAGE(B13:G13)</f>
        <v>218.33333333333334</v>
      </c>
      <c r="J13" s="21">
        <f>MAX(B13:G13)</f>
        <v>250</v>
      </c>
      <c r="K13" s="21">
        <f>IF(C13&lt;&gt;"",MAX(B13:G13)-MIN(B13:G13),"")</f>
        <v>65</v>
      </c>
      <c r="L13" s="19">
        <v>6</v>
      </c>
      <c r="M13" s="22">
        <f t="shared" si="0"/>
        <v>185</v>
      </c>
      <c r="N13" s="14"/>
    </row>
    <row r="14" spans="1:14" s="15" customFormat="1" ht="11.25" customHeight="1" thickBot="1">
      <c r="A14" s="121" t="s">
        <v>45</v>
      </c>
      <c r="B14" s="24">
        <v>254</v>
      </c>
      <c r="C14" s="18">
        <v>197</v>
      </c>
      <c r="D14" s="18">
        <v>228</v>
      </c>
      <c r="E14" s="18">
        <v>191</v>
      </c>
      <c r="F14" s="18">
        <v>221</v>
      </c>
      <c r="G14" s="18">
        <v>214</v>
      </c>
      <c r="H14" s="19">
        <f>SUM(B14:G14)</f>
        <v>1305</v>
      </c>
      <c r="I14" s="20">
        <f>AVERAGE(B14:G14)</f>
        <v>217.5</v>
      </c>
      <c r="J14" s="21">
        <f>MAX(B14:G14)</f>
        <v>254</v>
      </c>
      <c r="K14" s="21">
        <f>IF(C14&lt;&gt;"",MAX(B14:G14)-MIN(B14:G14),"")</f>
        <v>63</v>
      </c>
      <c r="L14" s="19">
        <v>7</v>
      </c>
      <c r="M14" s="22">
        <f t="shared" si="0"/>
        <v>191</v>
      </c>
      <c r="N14" s="14"/>
    </row>
    <row r="15" spans="1:14" s="15" customFormat="1" ht="11.25" customHeight="1" thickBot="1">
      <c r="A15" s="123" t="s">
        <v>47</v>
      </c>
      <c r="B15" s="24">
        <v>229</v>
      </c>
      <c r="C15" s="17">
        <v>259</v>
      </c>
      <c r="D15" s="25">
        <v>212</v>
      </c>
      <c r="E15" s="26">
        <v>183</v>
      </c>
      <c r="F15" s="25">
        <v>216</v>
      </c>
      <c r="G15" s="26">
        <v>194</v>
      </c>
      <c r="H15" s="19">
        <f>SUM(B15:G15)</f>
        <v>1293</v>
      </c>
      <c r="I15" s="20">
        <f>AVERAGE(B15:G15)</f>
        <v>215.5</v>
      </c>
      <c r="J15" s="21">
        <f>MAX(B15:G15)</f>
        <v>259</v>
      </c>
      <c r="K15" s="21">
        <f>IF(C15&lt;&gt;"",MAX(B15:G15)-MIN(B15:G15),"")</f>
        <v>76</v>
      </c>
      <c r="L15" s="19">
        <v>8</v>
      </c>
      <c r="M15" s="22">
        <f t="shared" si="0"/>
        <v>183</v>
      </c>
      <c r="N15" s="14"/>
    </row>
    <row r="16" spans="1:14" s="15" customFormat="1" ht="11.25" customHeight="1" thickBot="1">
      <c r="A16" s="121" t="s">
        <v>30</v>
      </c>
      <c r="B16" s="24">
        <v>194</v>
      </c>
      <c r="C16" s="17">
        <v>194</v>
      </c>
      <c r="D16" s="28">
        <v>208</v>
      </c>
      <c r="E16" s="17">
        <v>188</v>
      </c>
      <c r="F16" s="18">
        <v>245</v>
      </c>
      <c r="G16" s="17">
        <v>255</v>
      </c>
      <c r="H16" s="19">
        <f>SUM(B16:G16)</f>
        <v>1284</v>
      </c>
      <c r="I16" s="20">
        <f>AVERAGE(B16:G16)</f>
        <v>214</v>
      </c>
      <c r="J16" s="21">
        <f>MAX(B16:G16)</f>
        <v>255</v>
      </c>
      <c r="K16" s="21">
        <f>IF(C16&lt;&gt;"",MAX(B16:G16)-MIN(B16:G16),"")</f>
        <v>67</v>
      </c>
      <c r="L16" s="19">
        <v>9</v>
      </c>
      <c r="M16" s="22">
        <f t="shared" si="0"/>
        <v>188</v>
      </c>
      <c r="N16" s="14"/>
    </row>
    <row r="17" spans="1:14" s="15" customFormat="1" ht="11.25" customHeight="1" thickBot="1">
      <c r="A17" s="121" t="s">
        <v>38</v>
      </c>
      <c r="B17" s="31">
        <v>235</v>
      </c>
      <c r="C17" s="32">
        <v>244</v>
      </c>
      <c r="D17" s="33">
        <v>214</v>
      </c>
      <c r="E17" s="32">
        <v>194</v>
      </c>
      <c r="F17" s="33">
        <v>185</v>
      </c>
      <c r="G17" s="34">
        <v>196</v>
      </c>
      <c r="H17" s="19">
        <f>SUM(B17:G17)</f>
        <v>1268</v>
      </c>
      <c r="I17" s="20">
        <f>AVERAGE(B17:G17)</f>
        <v>211.33333333333334</v>
      </c>
      <c r="J17" s="21">
        <f>MAX(B17:G17)</f>
        <v>244</v>
      </c>
      <c r="K17" s="21">
        <f>IF(C17&lt;&gt;"",MAX(B17:G17)-MIN(B17:G17),"")</f>
        <v>59</v>
      </c>
      <c r="L17" s="19">
        <v>10</v>
      </c>
      <c r="M17" s="22">
        <f t="shared" si="0"/>
        <v>185</v>
      </c>
      <c r="N17" s="14"/>
    </row>
    <row r="18" spans="1:14" s="15" customFormat="1" ht="11.25" customHeight="1" thickBot="1">
      <c r="A18" s="130" t="s">
        <v>42</v>
      </c>
      <c r="B18" s="24">
        <v>214</v>
      </c>
      <c r="C18" s="17">
        <v>234</v>
      </c>
      <c r="D18" s="18">
        <v>226</v>
      </c>
      <c r="E18" s="17">
        <v>178</v>
      </c>
      <c r="F18" s="18">
        <v>188</v>
      </c>
      <c r="G18" s="17">
        <v>223</v>
      </c>
      <c r="H18" s="19">
        <f>SUM(B18:G18)</f>
        <v>1263</v>
      </c>
      <c r="I18" s="20">
        <f>AVERAGE(B18:G18)</f>
        <v>210.5</v>
      </c>
      <c r="J18" s="21">
        <f>MAX(B18:G18)</f>
        <v>234</v>
      </c>
      <c r="K18" s="21">
        <f>IF(C18&lt;&gt;"",MAX(B18:G18)-MIN(B18:G18),"")</f>
        <v>56</v>
      </c>
      <c r="L18" s="19">
        <v>11</v>
      </c>
      <c r="M18" s="22">
        <f t="shared" si="0"/>
        <v>178</v>
      </c>
      <c r="N18" s="14"/>
    </row>
    <row r="19" spans="1:14" s="15" customFormat="1" ht="11.25" customHeight="1" thickBot="1">
      <c r="A19" s="121" t="s">
        <v>63</v>
      </c>
      <c r="B19" s="24">
        <v>198</v>
      </c>
      <c r="C19" s="17">
        <v>186</v>
      </c>
      <c r="D19" s="18">
        <v>196</v>
      </c>
      <c r="E19" s="17">
        <v>187</v>
      </c>
      <c r="F19" s="18">
        <v>243</v>
      </c>
      <c r="G19" s="17">
        <v>245</v>
      </c>
      <c r="H19" s="19">
        <f>SUM(B19:G19)</f>
        <v>1255</v>
      </c>
      <c r="I19" s="20">
        <f>AVERAGE(B19:G19)</f>
        <v>209.16666666666666</v>
      </c>
      <c r="J19" s="21">
        <f>MAX(B19:G19)</f>
        <v>245</v>
      </c>
      <c r="K19" s="21">
        <f>IF(C19&lt;&gt;"",MAX(B19:G19)-MIN(B19:G19),"")</f>
        <v>59</v>
      </c>
      <c r="L19" s="19">
        <v>12</v>
      </c>
      <c r="M19" s="22">
        <f t="shared" si="0"/>
        <v>186</v>
      </c>
      <c r="N19" s="14"/>
    </row>
    <row r="20" spans="1:14" s="15" customFormat="1" ht="11.25" customHeight="1" thickBot="1">
      <c r="A20" s="121" t="s">
        <v>55</v>
      </c>
      <c r="B20" s="24">
        <v>232</v>
      </c>
      <c r="C20" s="18">
        <v>190</v>
      </c>
      <c r="D20" s="18">
        <v>218</v>
      </c>
      <c r="E20" s="18">
        <v>203</v>
      </c>
      <c r="F20" s="18">
        <v>203</v>
      </c>
      <c r="G20" s="18">
        <v>206</v>
      </c>
      <c r="H20" s="19">
        <f>SUM(B20:G20)</f>
        <v>1252</v>
      </c>
      <c r="I20" s="20">
        <f>AVERAGE(B20:G20)</f>
        <v>208.66666666666666</v>
      </c>
      <c r="J20" s="21">
        <f>MAX(B20:G20)</f>
        <v>232</v>
      </c>
      <c r="K20" s="21">
        <f>IF(C20&lt;&gt;"",MAX(B20:G20)-MIN(B20:G20),"")</f>
        <v>42</v>
      </c>
      <c r="L20" s="19">
        <v>13</v>
      </c>
      <c r="M20" s="22">
        <f t="shared" si="0"/>
        <v>190</v>
      </c>
      <c r="N20" s="14"/>
    </row>
    <row r="21" spans="1:14" s="15" customFormat="1" ht="11.25" customHeight="1" thickBot="1">
      <c r="A21" s="121" t="s">
        <v>31</v>
      </c>
      <c r="B21" s="35">
        <v>212</v>
      </c>
      <c r="C21" s="26">
        <v>215</v>
      </c>
      <c r="D21" s="25">
        <v>189</v>
      </c>
      <c r="E21" s="26">
        <v>225</v>
      </c>
      <c r="F21" s="25">
        <v>224</v>
      </c>
      <c r="G21" s="26">
        <v>185</v>
      </c>
      <c r="H21" s="19">
        <f>SUM(B21:G21)</f>
        <v>1250</v>
      </c>
      <c r="I21" s="20">
        <f>AVERAGE(B21:G21)</f>
        <v>208.33333333333334</v>
      </c>
      <c r="J21" s="21">
        <f>MAX(B21:G21)</f>
        <v>225</v>
      </c>
      <c r="K21" s="21">
        <f>IF(C21&lt;&gt;"",MAX(B21:G21)-MIN(B21:G21),"")</f>
        <v>40</v>
      </c>
      <c r="L21" s="19">
        <v>14</v>
      </c>
      <c r="M21" s="22">
        <f t="shared" si="0"/>
        <v>185</v>
      </c>
      <c r="N21" s="14"/>
    </row>
    <row r="22" spans="1:14" s="15" customFormat="1" ht="11.25" customHeight="1" thickBot="1">
      <c r="A22" s="121" t="s">
        <v>36</v>
      </c>
      <c r="B22" s="16">
        <v>199</v>
      </c>
      <c r="C22" s="29">
        <v>232</v>
      </c>
      <c r="D22" s="30">
        <v>163</v>
      </c>
      <c r="E22" s="29">
        <v>215</v>
      </c>
      <c r="F22" s="30">
        <v>222</v>
      </c>
      <c r="G22" s="29">
        <v>203</v>
      </c>
      <c r="H22" s="19">
        <f>SUM(B22:G22)</f>
        <v>1234</v>
      </c>
      <c r="I22" s="20">
        <f>AVERAGE(B22:G22)</f>
        <v>205.66666666666666</v>
      </c>
      <c r="J22" s="21">
        <f>MAX(B22:G22)</f>
        <v>232</v>
      </c>
      <c r="K22" s="21">
        <f>IF(C22&lt;&gt;"",MAX(B22:G22)-MIN(B22:G22),"")</f>
        <v>69</v>
      </c>
      <c r="L22" s="19">
        <v>15</v>
      </c>
      <c r="M22" s="22">
        <f t="shared" si="0"/>
        <v>163</v>
      </c>
      <c r="N22" s="14"/>
    </row>
    <row r="23" spans="1:19" s="15" customFormat="1" ht="11.25" customHeight="1" thickBot="1">
      <c r="A23" s="121" t="s">
        <v>39</v>
      </c>
      <c r="B23" s="18">
        <v>213</v>
      </c>
      <c r="C23" s="17">
        <v>194</v>
      </c>
      <c r="D23" s="18">
        <v>180</v>
      </c>
      <c r="E23" s="17">
        <v>215</v>
      </c>
      <c r="F23" s="18">
        <v>192</v>
      </c>
      <c r="G23" s="24">
        <v>227</v>
      </c>
      <c r="H23" s="19">
        <f>SUM(B23:G23)</f>
        <v>1221</v>
      </c>
      <c r="I23" s="20">
        <f>AVERAGE(B23:G23)</f>
        <v>203.5</v>
      </c>
      <c r="J23" s="21">
        <f>MAX(B23:G23)</f>
        <v>227</v>
      </c>
      <c r="K23" s="21">
        <f>IF(C23&lt;&gt;"",MAX(B23:G23)-MIN(B23:G23),"")</f>
        <v>47</v>
      </c>
      <c r="L23" s="19">
        <v>16</v>
      </c>
      <c r="M23" s="22">
        <f t="shared" si="0"/>
        <v>180</v>
      </c>
      <c r="N23" s="14"/>
      <c r="O23" s="14"/>
      <c r="P23" s="14"/>
      <c r="Q23" s="14"/>
      <c r="R23" s="14"/>
      <c r="S23" s="14"/>
    </row>
    <row r="24" spans="1:19" s="15" customFormat="1" ht="11.25" customHeight="1" thickBot="1">
      <c r="A24" s="122" t="s">
        <v>68</v>
      </c>
      <c r="B24" s="35">
        <v>192</v>
      </c>
      <c r="C24" s="26">
        <v>211</v>
      </c>
      <c r="D24" s="134">
        <v>199</v>
      </c>
      <c r="E24" s="25">
        <v>204</v>
      </c>
      <c r="F24" s="35">
        <v>200</v>
      </c>
      <c r="G24" s="26">
        <v>200</v>
      </c>
      <c r="H24" s="19">
        <f>SUM(B24:G24)</f>
        <v>1206</v>
      </c>
      <c r="I24" s="20">
        <f>AVERAGE(B24:G24)</f>
        <v>201</v>
      </c>
      <c r="J24" s="21">
        <f>MAX(B24:G24)</f>
        <v>211</v>
      </c>
      <c r="K24" s="21">
        <f>IF(C24&lt;&gt;"",MAX(B24:G24)-MIN(B24:G24),"")</f>
        <v>19</v>
      </c>
      <c r="L24" s="19">
        <v>17</v>
      </c>
      <c r="M24" s="22">
        <f t="shared" si="0"/>
        <v>192</v>
      </c>
      <c r="N24" s="14"/>
      <c r="O24" s="14"/>
      <c r="P24" s="14"/>
      <c r="Q24" s="14"/>
      <c r="R24" s="14"/>
      <c r="S24" s="14"/>
    </row>
    <row r="25" spans="1:19" s="15" customFormat="1" ht="11.25" customHeight="1" thickBot="1">
      <c r="A25" s="133" t="s">
        <v>67</v>
      </c>
      <c r="B25" s="35">
        <v>191</v>
      </c>
      <c r="C25" s="26">
        <v>184</v>
      </c>
      <c r="D25" s="25">
        <v>197</v>
      </c>
      <c r="E25" s="26">
        <v>178</v>
      </c>
      <c r="F25" s="25">
        <v>226</v>
      </c>
      <c r="G25" s="26">
        <v>201</v>
      </c>
      <c r="H25" s="19">
        <f>SUM(B25:G25)</f>
        <v>1177</v>
      </c>
      <c r="I25" s="20">
        <f>AVERAGE(B25:G25)</f>
        <v>196.16666666666666</v>
      </c>
      <c r="J25" s="21">
        <f>MAX(B25:G25)</f>
        <v>226</v>
      </c>
      <c r="K25" s="21">
        <f>IF(C25&lt;&gt;"",MAX(B25:G25)-MIN(B25:G25),"")</f>
        <v>48</v>
      </c>
      <c r="L25" s="19">
        <v>18</v>
      </c>
      <c r="M25" s="22">
        <f t="shared" si="0"/>
        <v>178</v>
      </c>
      <c r="N25" s="14"/>
      <c r="O25" s="14"/>
      <c r="P25" s="14"/>
      <c r="Q25" s="14"/>
      <c r="R25" s="14"/>
      <c r="S25" s="14"/>
    </row>
    <row r="26" spans="1:19" s="15" customFormat="1" ht="11.25" customHeight="1" thickBot="1">
      <c r="A26" s="131" t="s">
        <v>53</v>
      </c>
      <c r="B26" s="35">
        <v>186</v>
      </c>
      <c r="C26" s="26">
        <v>169</v>
      </c>
      <c r="D26" s="25">
        <v>159</v>
      </c>
      <c r="E26" s="26">
        <v>267</v>
      </c>
      <c r="F26" s="25">
        <v>220</v>
      </c>
      <c r="G26" s="26">
        <v>164</v>
      </c>
      <c r="H26" s="19">
        <f>SUM(B26:G26)</f>
        <v>1165</v>
      </c>
      <c r="I26" s="20">
        <f>AVERAGE(B26:G26)</f>
        <v>194.16666666666666</v>
      </c>
      <c r="J26" s="21">
        <f>MAX(B26:G26)</f>
        <v>267</v>
      </c>
      <c r="K26" s="21">
        <f>IF(C26&lt;&gt;"",MAX(B26:G26)-MIN(B26:G26),"")</f>
        <v>108</v>
      </c>
      <c r="L26" s="19">
        <v>19</v>
      </c>
      <c r="M26" s="22">
        <f t="shared" si="0"/>
        <v>159</v>
      </c>
      <c r="N26" s="14"/>
      <c r="O26" s="14"/>
      <c r="P26" s="14"/>
      <c r="Q26" s="14"/>
      <c r="R26" s="14"/>
      <c r="S26" s="14"/>
    </row>
    <row r="27" spans="1:19" s="15" customFormat="1" ht="11.25" customHeight="1" thickBot="1">
      <c r="A27" s="125" t="s">
        <v>54</v>
      </c>
      <c r="B27" s="35">
        <v>221</v>
      </c>
      <c r="C27" s="26">
        <v>193</v>
      </c>
      <c r="D27" s="25">
        <v>191</v>
      </c>
      <c r="E27" s="26">
        <v>171</v>
      </c>
      <c r="F27" s="25">
        <v>193</v>
      </c>
      <c r="G27" s="26">
        <v>188</v>
      </c>
      <c r="H27" s="19">
        <f>SUM(B27:G27)</f>
        <v>1157</v>
      </c>
      <c r="I27" s="20">
        <f>AVERAGE(B27:G27)</f>
        <v>192.83333333333334</v>
      </c>
      <c r="J27" s="21">
        <f>MAX(B27:G27)</f>
        <v>221</v>
      </c>
      <c r="K27" s="21">
        <f>IF(C27&lt;&gt;"",MAX(B27:G27)-MIN(B27:G27),"")</f>
        <v>50</v>
      </c>
      <c r="L27" s="19">
        <v>20</v>
      </c>
      <c r="M27" s="22">
        <f t="shared" si="0"/>
        <v>171</v>
      </c>
      <c r="N27" s="14"/>
      <c r="O27" s="14"/>
      <c r="P27" s="14"/>
      <c r="Q27" s="14"/>
      <c r="R27" s="14"/>
      <c r="S27" s="14"/>
    </row>
    <row r="28" spans="1:19" s="15" customFormat="1" ht="11.25" customHeight="1" thickBot="1">
      <c r="A28" s="125" t="s">
        <v>40</v>
      </c>
      <c r="B28" s="35">
        <v>182</v>
      </c>
      <c r="C28" s="26">
        <v>173</v>
      </c>
      <c r="D28" s="25">
        <v>225</v>
      </c>
      <c r="E28" s="26">
        <v>192</v>
      </c>
      <c r="F28" s="25">
        <v>188</v>
      </c>
      <c r="G28" s="26">
        <v>196</v>
      </c>
      <c r="H28" s="19">
        <f>SUM(B28:G28)</f>
        <v>1156</v>
      </c>
      <c r="I28" s="20">
        <f>AVERAGE(B28:G28)</f>
        <v>192.66666666666666</v>
      </c>
      <c r="J28" s="21">
        <f>MAX(B28:G28)</f>
        <v>225</v>
      </c>
      <c r="K28" s="21">
        <f>IF(C28&lt;&gt;"",MAX(B28:G28)-MIN(B28:G28),"")</f>
        <v>52</v>
      </c>
      <c r="L28" s="19">
        <v>21</v>
      </c>
      <c r="M28" s="22">
        <f t="shared" si="0"/>
        <v>173</v>
      </c>
      <c r="N28" s="14"/>
      <c r="O28" s="14"/>
      <c r="P28" s="14"/>
      <c r="Q28" s="14"/>
      <c r="R28" s="14"/>
      <c r="S28" s="14"/>
    </row>
    <row r="29" spans="1:19" s="15" customFormat="1" ht="11.25" customHeight="1" thickBot="1">
      <c r="A29" s="127" t="s">
        <v>32</v>
      </c>
      <c r="B29" s="35">
        <v>173</v>
      </c>
      <c r="C29" s="26">
        <v>178</v>
      </c>
      <c r="D29" s="25">
        <v>194</v>
      </c>
      <c r="E29" s="26">
        <v>201</v>
      </c>
      <c r="F29" s="25">
        <v>217</v>
      </c>
      <c r="G29" s="26">
        <v>175</v>
      </c>
      <c r="H29" s="19">
        <f>SUM(B29:G29)</f>
        <v>1138</v>
      </c>
      <c r="I29" s="20">
        <f>AVERAGE(B29:G29)</f>
        <v>189.66666666666666</v>
      </c>
      <c r="J29" s="21">
        <f>MAX(B29:G29)</f>
        <v>217</v>
      </c>
      <c r="K29" s="21">
        <f>IF(C29&lt;&gt;"",MAX(B29:G29)-MIN(B29:G29),"")</f>
        <v>44</v>
      </c>
      <c r="L29" s="19">
        <v>22</v>
      </c>
      <c r="M29" s="22">
        <f t="shared" si="0"/>
        <v>173</v>
      </c>
      <c r="N29" s="14"/>
      <c r="O29" s="14"/>
      <c r="P29" s="14"/>
      <c r="Q29" s="14"/>
      <c r="R29" s="14"/>
      <c r="S29" s="14"/>
    </row>
    <row r="30" spans="1:19" s="15" customFormat="1" ht="11.25" customHeight="1" thickBot="1">
      <c r="A30" s="125" t="s">
        <v>41</v>
      </c>
      <c r="B30" s="35">
        <v>217</v>
      </c>
      <c r="C30" s="26">
        <v>181</v>
      </c>
      <c r="D30" s="25">
        <v>211</v>
      </c>
      <c r="E30" s="26">
        <v>169</v>
      </c>
      <c r="F30" s="25">
        <v>188</v>
      </c>
      <c r="G30" s="26">
        <v>170</v>
      </c>
      <c r="H30" s="19">
        <f>SUM(B30:G30)</f>
        <v>1136</v>
      </c>
      <c r="I30" s="20">
        <f>AVERAGE(B30:G30)</f>
        <v>189.33333333333334</v>
      </c>
      <c r="J30" s="21">
        <f>MAX(B30:G30)</f>
        <v>217</v>
      </c>
      <c r="K30" s="21">
        <f>IF(C30&lt;&gt;"",MAX(B30:G30)-MIN(B30:G30),"")</f>
        <v>48</v>
      </c>
      <c r="L30" s="19">
        <v>23</v>
      </c>
      <c r="M30" s="22">
        <f t="shared" si="0"/>
        <v>169</v>
      </c>
      <c r="N30" s="14"/>
      <c r="O30" s="14"/>
      <c r="P30" s="14"/>
      <c r="Q30" s="14"/>
      <c r="R30" s="14"/>
      <c r="S30" s="14"/>
    </row>
    <row r="31" spans="1:19" s="15" customFormat="1" ht="11.25" customHeight="1" thickBot="1">
      <c r="A31" s="125" t="s">
        <v>28</v>
      </c>
      <c r="B31" s="35">
        <v>199</v>
      </c>
      <c r="C31" s="26">
        <v>187</v>
      </c>
      <c r="D31" s="25">
        <v>178</v>
      </c>
      <c r="E31" s="26">
        <v>208</v>
      </c>
      <c r="F31" s="25">
        <v>185</v>
      </c>
      <c r="G31" s="26">
        <v>174</v>
      </c>
      <c r="H31" s="19">
        <f>SUM(B31:G31)</f>
        <v>1131</v>
      </c>
      <c r="I31" s="20">
        <f>AVERAGE(B31:G31)</f>
        <v>188.5</v>
      </c>
      <c r="J31" s="21">
        <f>MAX(B31:G31)</f>
        <v>208</v>
      </c>
      <c r="K31" s="21">
        <f>IF(C31&lt;&gt;"",MAX(B31:G31)-MIN(B31:G31),"")</f>
        <v>34</v>
      </c>
      <c r="L31" s="19">
        <v>24</v>
      </c>
      <c r="M31" s="22">
        <f t="shared" si="0"/>
        <v>174</v>
      </c>
      <c r="N31" s="14"/>
      <c r="O31" s="14"/>
      <c r="P31" s="14"/>
      <c r="Q31" s="14"/>
      <c r="R31" s="14"/>
      <c r="S31" s="14"/>
    </row>
    <row r="32" spans="1:19" s="15" customFormat="1" ht="11.25" customHeight="1" thickBot="1">
      <c r="A32" s="125" t="s">
        <v>37</v>
      </c>
      <c r="B32" s="35">
        <v>186</v>
      </c>
      <c r="C32" s="26">
        <v>176</v>
      </c>
      <c r="D32" s="25">
        <v>170</v>
      </c>
      <c r="E32" s="26">
        <v>222</v>
      </c>
      <c r="F32" s="25">
        <v>202</v>
      </c>
      <c r="G32" s="26">
        <v>162</v>
      </c>
      <c r="H32" s="19">
        <f>SUM(B32:G32)</f>
        <v>1118</v>
      </c>
      <c r="I32" s="20">
        <f>AVERAGE(B32:G32)</f>
        <v>186.33333333333334</v>
      </c>
      <c r="J32" s="21">
        <f>MAX(B32:G32)</f>
        <v>222</v>
      </c>
      <c r="K32" s="21">
        <f>IF(C32&lt;&gt;"",MAX(B32:G32)-MIN(B32:G32),"")</f>
        <v>60</v>
      </c>
      <c r="L32" s="19">
        <v>25</v>
      </c>
      <c r="M32" s="22">
        <f t="shared" si="0"/>
        <v>162</v>
      </c>
      <c r="N32" s="14"/>
      <c r="O32" s="14"/>
      <c r="P32" s="14"/>
      <c r="Q32" s="14"/>
      <c r="R32" s="14"/>
      <c r="S32" s="14"/>
    </row>
    <row r="33" spans="1:19" s="15" customFormat="1" ht="11.25" customHeight="1" thickBot="1">
      <c r="A33" s="128" t="s">
        <v>52</v>
      </c>
      <c r="B33" s="35">
        <v>186</v>
      </c>
      <c r="C33" s="26">
        <v>214</v>
      </c>
      <c r="D33" s="25">
        <v>183</v>
      </c>
      <c r="E33" s="26">
        <v>175</v>
      </c>
      <c r="F33" s="25">
        <v>181</v>
      </c>
      <c r="G33" s="26">
        <v>175</v>
      </c>
      <c r="H33" s="19">
        <f>SUM(B33:G33)</f>
        <v>1114</v>
      </c>
      <c r="I33" s="20">
        <f>AVERAGE(B33:G33)</f>
        <v>185.66666666666666</v>
      </c>
      <c r="J33" s="21">
        <f>MAX(B33:G33)</f>
        <v>214</v>
      </c>
      <c r="K33" s="21">
        <f>IF(C33&lt;&gt;"",MAX(B33:G33)-MIN(B33:G33),"")</f>
        <v>39</v>
      </c>
      <c r="L33" s="19">
        <v>26</v>
      </c>
      <c r="M33" s="22">
        <f t="shared" si="0"/>
        <v>175</v>
      </c>
      <c r="N33" s="14"/>
      <c r="O33" s="14"/>
      <c r="P33" s="14"/>
      <c r="Q33" s="14"/>
      <c r="R33" s="14"/>
      <c r="S33" s="14"/>
    </row>
    <row r="34" spans="1:19" s="15" customFormat="1" ht="11.25" customHeight="1" thickBot="1">
      <c r="A34" s="127" t="s">
        <v>65</v>
      </c>
      <c r="B34" s="35">
        <v>168</v>
      </c>
      <c r="C34" s="26">
        <v>169</v>
      </c>
      <c r="D34" s="25">
        <v>155</v>
      </c>
      <c r="E34" s="26">
        <v>190</v>
      </c>
      <c r="F34" s="25">
        <v>199</v>
      </c>
      <c r="G34" s="26">
        <v>212</v>
      </c>
      <c r="H34" s="19">
        <f>SUM(B34:G34)</f>
        <v>1093</v>
      </c>
      <c r="I34" s="20">
        <f>AVERAGE(B34:G34)</f>
        <v>182.16666666666666</v>
      </c>
      <c r="J34" s="21">
        <f>MAX(B34:G34)</f>
        <v>212</v>
      </c>
      <c r="K34" s="21">
        <f>IF(C34&lt;&gt;"",MAX(B34:G34)-MIN(B34:G34),"")</f>
        <v>57</v>
      </c>
      <c r="L34" s="19">
        <v>27</v>
      </c>
      <c r="M34" s="22">
        <f t="shared" si="0"/>
        <v>155</v>
      </c>
      <c r="N34" s="14"/>
      <c r="O34" s="14"/>
      <c r="P34" s="14"/>
      <c r="Q34" s="14"/>
      <c r="R34" s="14"/>
      <c r="S34" s="14"/>
    </row>
    <row r="35" spans="1:19" s="15" customFormat="1" ht="11.25" customHeight="1" thickBot="1">
      <c r="A35" s="125" t="s">
        <v>62</v>
      </c>
      <c r="B35" s="35">
        <v>180</v>
      </c>
      <c r="C35" s="26">
        <v>163</v>
      </c>
      <c r="D35" s="25">
        <v>204</v>
      </c>
      <c r="E35" s="26">
        <v>186</v>
      </c>
      <c r="F35" s="25">
        <v>173</v>
      </c>
      <c r="G35" s="26">
        <v>182</v>
      </c>
      <c r="H35" s="19">
        <f>SUM(B35:G35)</f>
        <v>1088</v>
      </c>
      <c r="I35" s="20">
        <f>AVERAGE(B35:G35)</f>
        <v>181.33333333333334</v>
      </c>
      <c r="J35" s="21">
        <f>MAX(B35:G35)</f>
        <v>204</v>
      </c>
      <c r="K35" s="21">
        <f>IF(C35&lt;&gt;"",MAX(B35:G35)-MIN(B35:G35),"")</f>
        <v>41</v>
      </c>
      <c r="L35" s="19">
        <v>28</v>
      </c>
      <c r="M35" s="22">
        <f t="shared" si="0"/>
        <v>163</v>
      </c>
      <c r="N35" s="14"/>
      <c r="O35" s="14"/>
      <c r="P35" s="14"/>
      <c r="Q35" s="14"/>
      <c r="R35" s="14"/>
      <c r="S35" s="14"/>
    </row>
    <row r="36" spans="1:19" s="39" customFormat="1" ht="11.25" customHeight="1" thickBot="1">
      <c r="A36" s="125" t="s">
        <v>35</v>
      </c>
      <c r="B36" s="35">
        <v>170</v>
      </c>
      <c r="C36" s="26">
        <v>173</v>
      </c>
      <c r="D36" s="25">
        <v>170</v>
      </c>
      <c r="E36" s="26">
        <v>190</v>
      </c>
      <c r="F36" s="25">
        <v>227</v>
      </c>
      <c r="G36" s="26">
        <v>147</v>
      </c>
      <c r="H36" s="19">
        <f>SUM(B36:G36)</f>
        <v>1077</v>
      </c>
      <c r="I36" s="20">
        <f>AVERAGE(B36:G36)</f>
        <v>179.5</v>
      </c>
      <c r="J36" s="21">
        <f>MAX(B36:G36)</f>
        <v>227</v>
      </c>
      <c r="K36" s="21">
        <f>IF(C36&lt;&gt;"",MAX(B36:G36)-MIN(B36:G36),"")</f>
        <v>80</v>
      </c>
      <c r="L36" s="19">
        <v>29</v>
      </c>
      <c r="M36" s="22">
        <f t="shared" si="0"/>
        <v>147</v>
      </c>
      <c r="N36" s="38"/>
      <c r="O36" s="38"/>
      <c r="P36" s="38"/>
      <c r="Q36" s="38"/>
      <c r="R36" s="38"/>
      <c r="S36" s="38"/>
    </row>
    <row r="37" spans="1:19" s="15" customFormat="1" ht="11.25" customHeight="1" thickBot="1">
      <c r="A37" s="125" t="s">
        <v>66</v>
      </c>
      <c r="B37" s="35">
        <v>147</v>
      </c>
      <c r="C37" s="26">
        <v>141</v>
      </c>
      <c r="D37" s="25">
        <v>193</v>
      </c>
      <c r="E37" s="26">
        <v>224</v>
      </c>
      <c r="F37" s="25">
        <v>192</v>
      </c>
      <c r="G37" s="26">
        <v>152</v>
      </c>
      <c r="H37" s="19">
        <f>SUM(B37:G37)</f>
        <v>1049</v>
      </c>
      <c r="I37" s="20">
        <f>AVERAGE(B37:G37)</f>
        <v>174.83333333333334</v>
      </c>
      <c r="J37" s="21">
        <f>MAX(B37:G37)</f>
        <v>224</v>
      </c>
      <c r="K37" s="21">
        <f>IF(C37&lt;&gt;"",MAX(B37:G37)-MIN(B37:G37),"")</f>
        <v>83</v>
      </c>
      <c r="L37" s="19">
        <v>30</v>
      </c>
      <c r="M37" s="22">
        <f t="shared" si="0"/>
        <v>141</v>
      </c>
      <c r="N37" s="14"/>
      <c r="O37" s="14"/>
      <c r="P37" s="14"/>
      <c r="Q37" s="14"/>
      <c r="R37" s="14"/>
      <c r="S37" s="14"/>
    </row>
    <row r="38" spans="1:19" s="41" customFormat="1" ht="11.25" customHeight="1" thickBot="1">
      <c r="A38" s="125" t="s">
        <v>46</v>
      </c>
      <c r="B38" s="35">
        <v>182</v>
      </c>
      <c r="C38" s="26">
        <v>160</v>
      </c>
      <c r="D38" s="25">
        <v>150</v>
      </c>
      <c r="E38" s="26">
        <v>152</v>
      </c>
      <c r="F38" s="25">
        <v>211</v>
      </c>
      <c r="G38" s="26">
        <v>175</v>
      </c>
      <c r="H38" s="19">
        <f>SUM(B38:G38)</f>
        <v>1030</v>
      </c>
      <c r="I38" s="20">
        <f>AVERAGE(B38:G38)</f>
        <v>171.66666666666666</v>
      </c>
      <c r="J38" s="21">
        <f>MAX(B38:G38)</f>
        <v>211</v>
      </c>
      <c r="K38" s="21">
        <f>IF(C38&lt;&gt;"",MAX(B38:G38)-MIN(B38:G38),"")</f>
        <v>61</v>
      </c>
      <c r="L38" s="19">
        <v>31</v>
      </c>
      <c r="M38" s="22">
        <f t="shared" si="0"/>
        <v>150</v>
      </c>
      <c r="N38" s="40"/>
      <c r="O38" s="40"/>
      <c r="P38" s="40"/>
      <c r="Q38" s="40"/>
      <c r="R38" s="40"/>
      <c r="S38" s="40"/>
    </row>
    <row r="39" spans="1:19" s="41" customFormat="1" ht="11.25" customHeight="1" thickBot="1">
      <c r="A39" s="127" t="s">
        <v>44</v>
      </c>
      <c r="B39" s="35">
        <v>136</v>
      </c>
      <c r="C39" s="26">
        <v>149</v>
      </c>
      <c r="D39" s="25">
        <v>181</v>
      </c>
      <c r="E39" s="26">
        <v>195</v>
      </c>
      <c r="F39" s="25">
        <v>162</v>
      </c>
      <c r="G39" s="26">
        <v>191</v>
      </c>
      <c r="H39" s="19">
        <f>SUM(B39:G39)</f>
        <v>1014</v>
      </c>
      <c r="I39" s="20">
        <f>AVERAGE(B39:G39)</f>
        <v>169</v>
      </c>
      <c r="J39" s="21">
        <f>MAX(B39:G39)</f>
        <v>195</v>
      </c>
      <c r="K39" s="21">
        <f>IF(C39&lt;&gt;"",MAX(B39:G39)-MIN(B39:G39),"")</f>
        <v>59</v>
      </c>
      <c r="L39" s="19">
        <v>32</v>
      </c>
      <c r="M39" s="22">
        <f t="shared" si="0"/>
        <v>136</v>
      </c>
      <c r="N39" s="40"/>
      <c r="O39" s="40"/>
      <c r="P39" s="40"/>
      <c r="Q39" s="40"/>
      <c r="R39" s="40"/>
      <c r="S39" s="40"/>
    </row>
    <row r="40" spans="1:14" s="41" customFormat="1" ht="11.25" customHeight="1" thickBot="1">
      <c r="A40" s="125" t="s">
        <v>27</v>
      </c>
      <c r="B40" s="35">
        <v>194</v>
      </c>
      <c r="C40" s="26">
        <v>151</v>
      </c>
      <c r="D40" s="25">
        <v>145</v>
      </c>
      <c r="E40" s="26">
        <v>144</v>
      </c>
      <c r="F40" s="25">
        <v>181</v>
      </c>
      <c r="G40" s="26">
        <v>154</v>
      </c>
      <c r="H40" s="19">
        <f>SUM(B40:G40)</f>
        <v>969</v>
      </c>
      <c r="I40" s="20">
        <f>AVERAGE(B40:G40)</f>
        <v>161.5</v>
      </c>
      <c r="J40" s="21">
        <f>MAX(B40:G40)</f>
        <v>194</v>
      </c>
      <c r="K40" s="21">
        <f>IF(C40&lt;&gt;"",MAX(B40:G40)-MIN(B40:G40),"")</f>
        <v>50</v>
      </c>
      <c r="L40" s="19">
        <v>33</v>
      </c>
      <c r="M40" s="22">
        <f t="shared" si="0"/>
        <v>144</v>
      </c>
      <c r="N40" s="40"/>
    </row>
    <row r="41" spans="1:14" s="41" customFormat="1" ht="11.25" customHeight="1" thickBot="1">
      <c r="A41" s="132" t="s">
        <v>64</v>
      </c>
      <c r="B41" s="35">
        <v>148</v>
      </c>
      <c r="C41" s="26">
        <v>159</v>
      </c>
      <c r="D41" s="25">
        <v>159</v>
      </c>
      <c r="E41" s="26">
        <v>213</v>
      </c>
      <c r="F41" s="25">
        <v>170</v>
      </c>
      <c r="G41" s="26">
        <v>116</v>
      </c>
      <c r="H41" s="19">
        <f>SUM(B41:G41)</f>
        <v>965</v>
      </c>
      <c r="I41" s="20">
        <f>AVERAGE(B41:G41)</f>
        <v>160.83333333333334</v>
      </c>
      <c r="J41" s="21">
        <f>MAX(B41:G41)</f>
        <v>213</v>
      </c>
      <c r="K41" s="21">
        <f>IF(C41&lt;&gt;"",MAX(B41:G41)-MIN(B41:G41),"")</f>
        <v>97</v>
      </c>
      <c r="L41" s="19">
        <v>34</v>
      </c>
      <c r="M41" s="22">
        <f t="shared" si="0"/>
        <v>116</v>
      </c>
      <c r="N41" s="42"/>
    </row>
    <row r="42" spans="1:14" s="41" customFormat="1" ht="11.25" customHeight="1" thickBot="1">
      <c r="A42" s="129" t="s">
        <v>48</v>
      </c>
      <c r="B42" s="35">
        <v>190</v>
      </c>
      <c r="C42" s="26">
        <v>134</v>
      </c>
      <c r="D42" s="25">
        <v>147</v>
      </c>
      <c r="E42" s="26">
        <v>171</v>
      </c>
      <c r="F42" s="25">
        <v>159</v>
      </c>
      <c r="G42" s="26">
        <v>133</v>
      </c>
      <c r="H42" s="19">
        <f>SUM(B42:G42)</f>
        <v>934</v>
      </c>
      <c r="I42" s="20">
        <f>AVERAGE(B42:G42)</f>
        <v>155.66666666666666</v>
      </c>
      <c r="J42" s="21">
        <f>MAX(B42:G42)</f>
        <v>190</v>
      </c>
      <c r="K42" s="21">
        <f>IF(C42&lt;&gt;"",MAX(B42:G42)-MIN(B42:G42),"")</f>
        <v>57</v>
      </c>
      <c r="L42" s="19">
        <v>35</v>
      </c>
      <c r="M42" s="22">
        <f t="shared" si="0"/>
        <v>133</v>
      </c>
      <c r="N42" s="40"/>
    </row>
    <row r="43" spans="1:14" s="41" customFormat="1" ht="11.25" customHeight="1" thickBot="1">
      <c r="A43" s="36"/>
      <c r="B43" s="35"/>
      <c r="C43" s="26"/>
      <c r="D43" s="37"/>
      <c r="E43" s="26"/>
      <c r="F43" s="25"/>
      <c r="G43" s="26"/>
      <c r="H43" s="19">
        <f>SUM(B43:G43)</f>
        <v>0</v>
      </c>
      <c r="I43" s="20" t="e">
        <f>AVERAGE(B43:G43)</f>
        <v>#DIV/0!</v>
      </c>
      <c r="J43" s="21">
        <f>MAX(B43:G43)</f>
        <v>0</v>
      </c>
      <c r="K43" s="21">
        <f>IF(C43&lt;&gt;"",MAX(B43:G43)-MIN(B43:G43),"")</f>
      </c>
      <c r="L43" s="19">
        <v>36</v>
      </c>
      <c r="M43" s="22">
        <f t="shared" si="0"/>
        <v>0</v>
      </c>
      <c r="N43" s="40"/>
    </row>
    <row r="44" spans="1:13" ht="11.25" customHeight="1" thickBot="1">
      <c r="A44" s="36"/>
      <c r="B44" s="35"/>
      <c r="C44" s="26"/>
      <c r="D44" s="25"/>
      <c r="E44" s="26"/>
      <c r="F44" s="25"/>
      <c r="G44" s="26"/>
      <c r="H44" s="19">
        <f>SUM(B44:G44)</f>
        <v>0</v>
      </c>
      <c r="I44" s="20" t="e">
        <f>AVERAGE(B44:G44)</f>
        <v>#DIV/0!</v>
      </c>
      <c r="J44" s="21">
        <f>MAX(B44:G44)</f>
        <v>0</v>
      </c>
      <c r="K44" s="21">
        <f>IF(C44&lt;&gt;"",MAX(B44:G44)-MIN(B44:G44),"")</f>
      </c>
      <c r="L44" s="19">
        <v>37</v>
      </c>
      <c r="M44" s="22">
        <f t="shared" si="0"/>
        <v>0</v>
      </c>
    </row>
    <row r="45" spans="1:13" ht="11.25" customHeight="1" thickBot="1">
      <c r="A45" s="36"/>
      <c r="B45" s="35"/>
      <c r="C45" s="26"/>
      <c r="D45" s="25"/>
      <c r="E45" s="26"/>
      <c r="F45" s="25"/>
      <c r="G45" s="26"/>
      <c r="H45" s="19">
        <f>SUM(B45:G45)</f>
        <v>0</v>
      </c>
      <c r="I45" s="20" t="e">
        <f>AVERAGE(B45:G45)</f>
        <v>#DIV/0!</v>
      </c>
      <c r="J45" s="21">
        <f>MAX(B45:G45)</f>
        <v>0</v>
      </c>
      <c r="K45" s="21">
        <f>IF(C45&lt;&gt;"",MAX(B45:G45)-MIN(B45:G45),"")</f>
      </c>
      <c r="L45" s="19">
        <v>38</v>
      </c>
      <c r="M45" s="22">
        <f t="shared" si="0"/>
        <v>0</v>
      </c>
    </row>
    <row r="46" spans="1:13" ht="11.25" customHeight="1" thickBot="1">
      <c r="A46" s="36"/>
      <c r="B46" s="35"/>
      <c r="C46" s="26"/>
      <c r="D46" s="25"/>
      <c r="E46" s="26"/>
      <c r="F46" s="25"/>
      <c r="G46" s="26"/>
      <c r="H46" s="19">
        <f>SUM(B46:G46)</f>
        <v>0</v>
      </c>
      <c r="I46" s="20" t="e">
        <f>AVERAGE(B46:G46)</f>
        <v>#DIV/0!</v>
      </c>
      <c r="J46" s="21">
        <f>MAX(B46:G46)</f>
        <v>0</v>
      </c>
      <c r="K46" s="21">
        <f>IF(C46&lt;&gt;"",MAX(B46:G46)-MIN(B46:G46),"")</f>
      </c>
      <c r="L46" s="19">
        <v>39</v>
      </c>
      <c r="M46" s="22">
        <f t="shared" si="0"/>
        <v>0</v>
      </c>
    </row>
    <row r="47" spans="1:13" ht="11.25" customHeight="1" thickBot="1">
      <c r="A47" s="36"/>
      <c r="B47" s="35"/>
      <c r="C47" s="26"/>
      <c r="D47" s="25"/>
      <c r="E47" s="26"/>
      <c r="F47" s="25"/>
      <c r="G47" s="26"/>
      <c r="H47" s="19">
        <f>SUM(B47:G47)</f>
        <v>0</v>
      </c>
      <c r="I47" s="20" t="e">
        <f>AVERAGE(B47:G47)</f>
        <v>#DIV/0!</v>
      </c>
      <c r="J47" s="21">
        <f>MAX(B47:G47)</f>
        <v>0</v>
      </c>
      <c r="K47" s="21">
        <f>IF(C47&lt;&gt;"",MAX(B47:G47)-MIN(B47:G47),"")</f>
      </c>
      <c r="L47" s="19">
        <v>40</v>
      </c>
      <c r="M47" s="22">
        <f t="shared" si="0"/>
        <v>0</v>
      </c>
    </row>
    <row r="48" ht="12" customHeight="1">
      <c r="M48" s="22" t="e">
        <f>MIN(#REF!)</f>
        <v>#REF!</v>
      </c>
    </row>
    <row r="49" ht="10.5" customHeight="1">
      <c r="M49" s="22" t="e">
        <f>MIN(#REF!)</f>
        <v>#REF!</v>
      </c>
    </row>
    <row r="50" ht="12" customHeight="1">
      <c r="M50" s="22" t="e">
        <f>MIN(#REF!)</f>
        <v>#REF!</v>
      </c>
    </row>
    <row r="58" ht="12.75">
      <c r="B58" s="43"/>
    </row>
    <row r="59" ht="12.75">
      <c r="B59" s="43"/>
    </row>
    <row r="60" ht="12.75">
      <c r="B60" s="43"/>
    </row>
    <row r="61" ht="12.75">
      <c r="B61" s="43"/>
    </row>
    <row r="62" ht="12.75">
      <c r="B62" s="43"/>
    </row>
    <row r="63" ht="12.75">
      <c r="B63" s="43"/>
    </row>
    <row r="64" ht="12.75">
      <c r="B64" s="43"/>
    </row>
  </sheetData>
  <sheetProtection selectLockedCells="1" selectUnlockedCells="1"/>
  <conditionalFormatting sqref="B8:G19 B23:G30">
    <cfRule type="cellIs" priority="1" dxfId="0" operator="equal" stopIfTrue="1">
      <formula>$M8</formula>
    </cfRule>
    <cfRule type="cellIs" priority="2" dxfId="1" operator="equal" stopIfTrue="1">
      <formula>$J8</formula>
    </cfRule>
  </conditionalFormatting>
  <conditionalFormatting sqref="B20:G21">
    <cfRule type="cellIs" priority="3" dxfId="0" operator="equal" stopIfTrue="1">
      <formula>$M21</formula>
    </cfRule>
    <cfRule type="cellIs" priority="4" dxfId="1" operator="equal" stopIfTrue="1">
      <formula>$J20</formula>
    </cfRule>
  </conditionalFormatting>
  <conditionalFormatting sqref="B22:G22">
    <cfRule type="cellIs" priority="5" dxfId="0" operator="equal" stopIfTrue="1">
      <formula>$M20</formula>
    </cfRule>
    <cfRule type="cellIs" priority="6" dxfId="1" operator="equal" stopIfTrue="1">
      <formula>$J22</formula>
    </cfRule>
  </conditionalFormatting>
  <conditionalFormatting sqref="B31:G35">
    <cfRule type="cellIs" priority="7" dxfId="0" operator="equal" stopIfTrue="1">
      <formula>$M28</formula>
    </cfRule>
    <cfRule type="cellIs" priority="8" dxfId="1" operator="equal" stopIfTrue="1">
      <formula>$J31</formula>
    </cfRule>
  </conditionalFormatting>
  <conditionalFormatting sqref="B36:G40">
    <cfRule type="cellIs" priority="9" dxfId="0" operator="equal" stopIfTrue="1">
      <formula>$M28</formula>
    </cfRule>
    <cfRule type="cellIs" priority="10" dxfId="1" operator="equal" stopIfTrue="1">
      <formula>$J36</formula>
    </cfRule>
  </conditionalFormatting>
  <conditionalFormatting sqref="B41:G43">
    <cfRule type="cellIs" priority="11" dxfId="0" operator="equal" stopIfTrue="1">
      <formula>$M31</formula>
    </cfRule>
    <cfRule type="cellIs" priority="12" dxfId="1" operator="equal" stopIfTrue="1">
      <formula>$J41</formula>
    </cfRule>
  </conditionalFormatting>
  <conditionalFormatting sqref="B44:G46">
    <cfRule type="cellIs" priority="13" dxfId="0" operator="equal" stopIfTrue="1">
      <formula>$M32</formula>
    </cfRule>
    <cfRule type="cellIs" priority="14" dxfId="1" operator="equal" stopIfTrue="1">
      <formula>$J44</formula>
    </cfRule>
  </conditionalFormatting>
  <conditionalFormatting sqref="B47:G47">
    <cfRule type="cellIs" priority="15" dxfId="0" operator="equal" stopIfTrue="1">
      <formula>$M32</formula>
    </cfRule>
    <cfRule type="cellIs" priority="16" dxfId="1" operator="equal" stopIfTrue="1">
      <formula>$J47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  <legacyDrawing r:id="rId2"/>
  <oleObjects>
    <oleObject progId="Рисунок Microsoft Word" shapeId="747645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W39"/>
  <sheetViews>
    <sheetView zoomScale="75" zoomScaleNormal="75" workbookViewId="0" topLeftCell="A3">
      <selection activeCell="A11" sqref="A11:IV11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8.28125" style="0" customWidth="1"/>
    <col min="23" max="23" width="4.140625" style="0" customWidth="1"/>
    <col min="24" max="24" width="5.00390625" style="0" customWidth="1"/>
    <col min="25" max="25" width="1.28515625" style="0" customWidth="1"/>
  </cols>
  <sheetData>
    <row r="1" spans="2:20" ht="11.25" customHeight="1">
      <c r="B1" s="44"/>
      <c r="C1" s="44"/>
      <c r="D1" s="44"/>
      <c r="E1" s="44"/>
      <c r="F1" s="44"/>
      <c r="G1" s="44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45"/>
    </row>
    <row r="2" spans="2:23" ht="22.5" customHeight="1">
      <c r="B2" s="46"/>
      <c r="C2" s="47"/>
      <c r="D2" s="46"/>
      <c r="E2" s="46"/>
      <c r="F2" s="46" t="s">
        <v>13</v>
      </c>
      <c r="G2" s="46"/>
      <c r="H2" s="48"/>
      <c r="I2" s="48"/>
      <c r="J2" s="48"/>
      <c r="K2" s="48"/>
      <c r="L2" s="48"/>
      <c r="M2" s="48"/>
      <c r="N2" s="48"/>
      <c r="O2" s="48"/>
      <c r="P2" s="48"/>
      <c r="Q2" s="2" t="s">
        <v>1</v>
      </c>
      <c r="W2" s="45"/>
    </row>
    <row r="3" spans="2:17" ht="28.5" customHeight="1">
      <c r="B3" s="46"/>
      <c r="C3" s="46"/>
      <c r="D3" s="46"/>
      <c r="E3" s="46"/>
      <c r="F3" s="46"/>
      <c r="G3" s="49" t="s">
        <v>14</v>
      </c>
      <c r="H3" s="49"/>
      <c r="I3" s="48"/>
      <c r="Q3" s="2" t="s">
        <v>2</v>
      </c>
    </row>
    <row r="4" spans="1:22" ht="14.25" customHeight="1">
      <c r="A4" s="117" t="s">
        <v>15</v>
      </c>
      <c r="B4" s="117" t="s">
        <v>16</v>
      </c>
      <c r="C4" s="118" t="s">
        <v>17</v>
      </c>
      <c r="D4" s="118" t="s">
        <v>18</v>
      </c>
      <c r="E4" s="118" t="s">
        <v>19</v>
      </c>
      <c r="F4" s="119" t="s">
        <v>20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8" t="s">
        <v>21</v>
      </c>
      <c r="U4" s="135" t="s">
        <v>22</v>
      </c>
      <c r="V4" s="117" t="s">
        <v>23</v>
      </c>
    </row>
    <row r="5" spans="1:22" ht="17.25" customHeight="1">
      <c r="A5" s="117"/>
      <c r="B5" s="117"/>
      <c r="C5" s="117"/>
      <c r="D5" s="117"/>
      <c r="E5" s="117"/>
      <c r="F5" s="50">
        <v>7</v>
      </c>
      <c r="G5" s="51" t="s">
        <v>24</v>
      </c>
      <c r="H5" s="50">
        <v>8</v>
      </c>
      <c r="I5" s="51" t="s">
        <v>24</v>
      </c>
      <c r="J5" s="50">
        <v>9</v>
      </c>
      <c r="K5" s="51" t="s">
        <v>24</v>
      </c>
      <c r="L5" s="50">
        <v>10</v>
      </c>
      <c r="M5" s="51" t="s">
        <v>24</v>
      </c>
      <c r="N5" s="50">
        <v>11</v>
      </c>
      <c r="O5" s="51" t="s">
        <v>24</v>
      </c>
      <c r="P5" s="50">
        <v>12</v>
      </c>
      <c r="Q5" s="51" t="s">
        <v>24</v>
      </c>
      <c r="R5" s="50">
        <v>13</v>
      </c>
      <c r="S5" s="51" t="s">
        <v>24</v>
      </c>
      <c r="T5" s="118"/>
      <c r="U5" s="118"/>
      <c r="V5" s="118"/>
    </row>
    <row r="6" spans="1:22" ht="14.25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23" ht="15.75" thickBot="1">
      <c r="A7" s="52">
        <v>3</v>
      </c>
      <c r="B7" s="121" t="s">
        <v>33</v>
      </c>
      <c r="C7" s="53">
        <f>квалификация!H10</f>
        <v>1327</v>
      </c>
      <c r="D7" s="54">
        <f>SUM(C7,F7:S7)</f>
        <v>3070</v>
      </c>
      <c r="E7" s="55">
        <f>SUM(C7,F7,H7,J7,L7,N7,P7,R7)/(13-COUNTBLANK(F7:S7)/2)</f>
        <v>222.30769230769232</v>
      </c>
      <c r="F7" s="56">
        <v>220</v>
      </c>
      <c r="G7" s="56">
        <v>30</v>
      </c>
      <c r="H7" s="56">
        <v>191</v>
      </c>
      <c r="I7" s="56">
        <v>0</v>
      </c>
      <c r="J7" s="56">
        <v>232</v>
      </c>
      <c r="K7" s="56">
        <v>30</v>
      </c>
      <c r="L7" s="56">
        <v>223</v>
      </c>
      <c r="M7" s="56">
        <v>30</v>
      </c>
      <c r="N7" s="56">
        <v>246</v>
      </c>
      <c r="O7" s="56">
        <v>30</v>
      </c>
      <c r="P7" s="56">
        <v>215</v>
      </c>
      <c r="Q7" s="56">
        <v>30</v>
      </c>
      <c r="R7" s="56">
        <v>236</v>
      </c>
      <c r="S7" s="56">
        <v>30</v>
      </c>
      <c r="T7" s="54">
        <f>SUM(G7,I7,K7,M7,S7,O7,Q7)</f>
        <v>180</v>
      </c>
      <c r="U7" s="55">
        <f>IF(F7&lt;&gt;"",AVERAGE(F7,H7,J7,L7,R7,N7,P7),"")</f>
        <v>223.28571428571428</v>
      </c>
      <c r="V7" s="53">
        <v>1</v>
      </c>
      <c r="W7" s="57">
        <f aca="true" t="shared" si="0" ref="W7:W26">MAX(F7:S7)</f>
        <v>246</v>
      </c>
    </row>
    <row r="8" spans="1:23" ht="15.75" thickBot="1">
      <c r="A8" s="52">
        <v>2</v>
      </c>
      <c r="B8" s="122" t="s">
        <v>34</v>
      </c>
      <c r="C8" s="53">
        <f>квалификация!H9</f>
        <v>1348</v>
      </c>
      <c r="D8" s="54">
        <f>SUM(C8,F8:S8)</f>
        <v>3058</v>
      </c>
      <c r="E8" s="55">
        <f>SUM(C8,F8,H8,J8,L8,N8,P8,R8)/(13-COUNTBLANK(F8:S8)/2)</f>
        <v>221.3846153846154</v>
      </c>
      <c r="F8" s="56">
        <v>243</v>
      </c>
      <c r="G8" s="58">
        <v>30</v>
      </c>
      <c r="H8" s="56">
        <v>215</v>
      </c>
      <c r="I8" s="56">
        <v>30</v>
      </c>
      <c r="J8" s="56">
        <v>213</v>
      </c>
      <c r="K8" s="56">
        <v>30</v>
      </c>
      <c r="L8" s="56">
        <v>218</v>
      </c>
      <c r="M8" s="59">
        <v>30</v>
      </c>
      <c r="N8" s="59">
        <v>257</v>
      </c>
      <c r="O8" s="59">
        <v>30</v>
      </c>
      <c r="P8" s="59">
        <v>203</v>
      </c>
      <c r="Q8" s="59">
        <v>30</v>
      </c>
      <c r="R8" s="56">
        <v>181</v>
      </c>
      <c r="S8" s="56">
        <v>0</v>
      </c>
      <c r="T8" s="54">
        <f>SUM(G8,I8,K8,M8,S8,O8,Q8)</f>
        <v>180</v>
      </c>
      <c r="U8" s="55">
        <f>IF(F8&lt;&gt;"",AVERAGE(F8,H8,J8,L8,R8,N8,P8),"")</f>
        <v>218.57142857142858</v>
      </c>
      <c r="V8" s="53">
        <v>2</v>
      </c>
      <c r="W8" s="57">
        <f t="shared" si="0"/>
        <v>257</v>
      </c>
    </row>
    <row r="9" spans="1:23" ht="15.75" thickBot="1">
      <c r="A9" s="52">
        <v>8</v>
      </c>
      <c r="B9" s="123" t="s">
        <v>47</v>
      </c>
      <c r="C9" s="53">
        <f>квалификация!H15</f>
        <v>1293</v>
      </c>
      <c r="D9" s="54">
        <f>SUM(C9,F9:S9)</f>
        <v>3047</v>
      </c>
      <c r="E9" s="55">
        <f>SUM(C9,F9,H9,J9,L9,N9,P9,R9)/(13-COUNTBLANK(F9:S9)/2)</f>
        <v>218.23076923076923</v>
      </c>
      <c r="F9" s="56">
        <v>213</v>
      </c>
      <c r="G9" s="56">
        <v>30</v>
      </c>
      <c r="H9" s="56">
        <v>227</v>
      </c>
      <c r="I9" s="56">
        <v>30</v>
      </c>
      <c r="J9" s="56">
        <v>216</v>
      </c>
      <c r="K9" s="56">
        <v>30</v>
      </c>
      <c r="L9" s="56">
        <v>269</v>
      </c>
      <c r="M9" s="56">
        <v>30</v>
      </c>
      <c r="N9" s="56">
        <v>242</v>
      </c>
      <c r="O9" s="56">
        <v>30</v>
      </c>
      <c r="P9" s="56">
        <v>177</v>
      </c>
      <c r="Q9" s="56">
        <v>30</v>
      </c>
      <c r="R9" s="56">
        <v>200</v>
      </c>
      <c r="S9" s="56">
        <v>30</v>
      </c>
      <c r="T9" s="54">
        <f>SUM(G9,I9,K9,M9,S9,O9,Q9)</f>
        <v>210</v>
      </c>
      <c r="U9" s="55">
        <f>IF(F9&lt;&gt;"",AVERAGE(F9,H9,J9,L9,R9,N9,P9),"")</f>
        <v>220.57142857142858</v>
      </c>
      <c r="V9" s="53">
        <v>3</v>
      </c>
      <c r="W9" s="57">
        <f t="shared" si="0"/>
        <v>269</v>
      </c>
    </row>
    <row r="10" spans="1:23" ht="15.75" thickBot="1">
      <c r="A10" s="52">
        <v>11</v>
      </c>
      <c r="B10" s="130" t="s">
        <v>42</v>
      </c>
      <c r="C10" s="53">
        <f>квалификация!H18</f>
        <v>1263</v>
      </c>
      <c r="D10" s="54">
        <f>SUM(C10,F10:S10)</f>
        <v>2993</v>
      </c>
      <c r="E10" s="55">
        <f>SUM(C10,F10,H10,J10,L10,N10,P10,R10)/(13-COUNTBLANK(F10:S10)/2)</f>
        <v>221</v>
      </c>
      <c r="F10" s="56">
        <v>257</v>
      </c>
      <c r="G10" s="56">
        <v>30</v>
      </c>
      <c r="H10" s="56">
        <v>248</v>
      </c>
      <c r="I10" s="56">
        <v>30</v>
      </c>
      <c r="J10" s="56">
        <v>184</v>
      </c>
      <c r="K10" s="56">
        <v>0</v>
      </c>
      <c r="L10" s="56">
        <v>220</v>
      </c>
      <c r="M10" s="56">
        <v>30</v>
      </c>
      <c r="N10" s="56">
        <v>226</v>
      </c>
      <c r="O10" s="56">
        <v>0</v>
      </c>
      <c r="P10" s="64">
        <v>196</v>
      </c>
      <c r="Q10" s="56">
        <v>0</v>
      </c>
      <c r="R10" s="56">
        <v>279</v>
      </c>
      <c r="S10" s="56">
        <v>30</v>
      </c>
      <c r="T10" s="54">
        <f>SUM(G10,I10,K10,M10,S10,O10,Q10)</f>
        <v>120</v>
      </c>
      <c r="U10" s="55">
        <f>IF(F10&lt;&gt;"",AVERAGE(F10,H10,J10,L10,R10,N10,P10),"")</f>
        <v>230</v>
      </c>
      <c r="V10" s="53">
        <v>4</v>
      </c>
      <c r="W10" s="57">
        <f t="shared" si="0"/>
        <v>279</v>
      </c>
    </row>
    <row r="11" spans="1:23" ht="15.75" thickBot="1">
      <c r="A11" s="52">
        <v>1</v>
      </c>
      <c r="B11" s="121" t="s">
        <v>43</v>
      </c>
      <c r="C11" s="53">
        <f>квалификация!H8</f>
        <v>1385</v>
      </c>
      <c r="D11" s="54">
        <f>SUM(C11,F11:S11)</f>
        <v>2909</v>
      </c>
      <c r="E11" s="55">
        <f>SUM(C11,F11,H11,J11,L11,N11,P11,R11)/(13-COUNTBLANK(F11:S11)/2)</f>
        <v>216.84615384615384</v>
      </c>
      <c r="F11" s="56">
        <v>238</v>
      </c>
      <c r="G11" s="56">
        <v>30</v>
      </c>
      <c r="H11" s="56">
        <v>178</v>
      </c>
      <c r="I11" s="56">
        <v>0</v>
      </c>
      <c r="J11" s="56">
        <v>184</v>
      </c>
      <c r="K11" s="56">
        <v>0</v>
      </c>
      <c r="L11" s="56">
        <v>225</v>
      </c>
      <c r="M11" s="56">
        <v>0</v>
      </c>
      <c r="N11" s="56">
        <v>250</v>
      </c>
      <c r="O11" s="56">
        <v>30</v>
      </c>
      <c r="P11" s="56">
        <v>160</v>
      </c>
      <c r="Q11" s="56">
        <v>0</v>
      </c>
      <c r="R11" s="56">
        <v>199</v>
      </c>
      <c r="S11" s="56">
        <v>30</v>
      </c>
      <c r="T11" s="54">
        <f>SUM(G11,I11,K11,M11,S11,O11,Q11)</f>
        <v>90</v>
      </c>
      <c r="U11" s="55">
        <f>IF(F11&lt;&gt;"",AVERAGE(F11,H11,J11,L11,R11,N11,P11),"")</f>
        <v>204.85714285714286</v>
      </c>
      <c r="V11" s="53">
        <v>5</v>
      </c>
      <c r="W11" s="57">
        <f t="shared" si="0"/>
        <v>250</v>
      </c>
    </row>
    <row r="12" spans="1:23" ht="15.75" thickBot="1">
      <c r="A12" s="52">
        <v>15</v>
      </c>
      <c r="B12" s="121" t="s">
        <v>36</v>
      </c>
      <c r="C12" s="53">
        <f>квалификация!H22</f>
        <v>1234</v>
      </c>
      <c r="D12" s="54">
        <f>SUM(C12,F12:S12)</f>
        <v>2893</v>
      </c>
      <c r="E12" s="55">
        <f>SUM(C12,F12,H12,J12,L12,N12,P12,R12)/(13-COUNTBLANK(F12:S12)/2)</f>
        <v>213.30769230769232</v>
      </c>
      <c r="F12" s="56">
        <v>246</v>
      </c>
      <c r="G12" s="56">
        <v>30</v>
      </c>
      <c r="H12" s="56">
        <v>172</v>
      </c>
      <c r="I12" s="56">
        <v>0</v>
      </c>
      <c r="J12" s="56">
        <v>221</v>
      </c>
      <c r="K12" s="56">
        <v>30</v>
      </c>
      <c r="L12" s="56">
        <v>196</v>
      </c>
      <c r="M12" s="60">
        <v>0</v>
      </c>
      <c r="N12" s="60">
        <v>247</v>
      </c>
      <c r="O12" s="60">
        <v>0</v>
      </c>
      <c r="P12" s="60">
        <v>232</v>
      </c>
      <c r="Q12" s="60">
        <v>30</v>
      </c>
      <c r="R12" s="60">
        <v>225</v>
      </c>
      <c r="S12" s="56">
        <v>30</v>
      </c>
      <c r="T12" s="54">
        <f>SUM(G12,I12,K12,M12,S12,O12,Q12)</f>
        <v>120</v>
      </c>
      <c r="U12" s="55">
        <f>IF(F12&lt;&gt;"",AVERAGE(F12,H12,J12,L12,R12,N12,P12),"")</f>
        <v>219.85714285714286</v>
      </c>
      <c r="V12" s="53">
        <v>6</v>
      </c>
      <c r="W12" s="57">
        <f t="shared" si="0"/>
        <v>247</v>
      </c>
    </row>
    <row r="13" spans="1:23" ht="15.75" thickBot="1">
      <c r="A13" s="52">
        <v>17</v>
      </c>
      <c r="B13" s="122" t="s">
        <v>68</v>
      </c>
      <c r="C13" s="53">
        <f>квалификация!H24</f>
        <v>1206</v>
      </c>
      <c r="D13" s="54">
        <f>SUM(C13,F13:S13)</f>
        <v>2888</v>
      </c>
      <c r="E13" s="55">
        <f>SUM(C13,F13,H13,J13,L13,N13,P13,R13)/(13-COUNTBLANK(F13:S13)/2)</f>
        <v>208.30769230769232</v>
      </c>
      <c r="F13" s="56">
        <v>225</v>
      </c>
      <c r="G13" s="58">
        <v>30</v>
      </c>
      <c r="H13" s="56">
        <v>225</v>
      </c>
      <c r="I13" s="56">
        <v>0</v>
      </c>
      <c r="J13" s="56">
        <v>177</v>
      </c>
      <c r="K13" s="56">
        <v>30</v>
      </c>
      <c r="L13" s="61">
        <v>213</v>
      </c>
      <c r="M13" s="56">
        <v>30</v>
      </c>
      <c r="N13" s="56">
        <v>204</v>
      </c>
      <c r="O13" s="56">
        <v>30</v>
      </c>
      <c r="P13" s="56">
        <v>235</v>
      </c>
      <c r="Q13" s="56">
        <v>30</v>
      </c>
      <c r="R13" s="56">
        <v>223</v>
      </c>
      <c r="S13" s="62">
        <v>30</v>
      </c>
      <c r="T13" s="54">
        <f>SUM(G13,I13,K13,M13,S13,O13,Q13)</f>
        <v>180</v>
      </c>
      <c r="U13" s="55">
        <f>IF(F13&lt;&gt;"",AVERAGE(F13,H13,J13,L13,R13,N13,P13),"")</f>
        <v>214.57142857142858</v>
      </c>
      <c r="V13" s="53">
        <v>7</v>
      </c>
      <c r="W13" s="57">
        <f t="shared" si="0"/>
        <v>235</v>
      </c>
    </row>
    <row r="14" spans="1:23" ht="15.75" thickBot="1">
      <c r="A14" s="52">
        <v>6</v>
      </c>
      <c r="B14" s="121" t="s">
        <v>29</v>
      </c>
      <c r="C14" s="53">
        <f>квалификация!H13</f>
        <v>1310</v>
      </c>
      <c r="D14" s="54">
        <f>SUM(C14,F14:S14)</f>
        <v>2885</v>
      </c>
      <c r="E14" s="55">
        <f>SUM(C14,F14,H14,J14,L14,N14,P14,R14)/(13-COUNTBLANK(F14:S14)/2)</f>
        <v>215</v>
      </c>
      <c r="F14" s="56">
        <v>220</v>
      </c>
      <c r="G14" s="56">
        <v>0</v>
      </c>
      <c r="H14" s="56">
        <v>217</v>
      </c>
      <c r="I14" s="56">
        <v>30</v>
      </c>
      <c r="J14" s="56">
        <v>198</v>
      </c>
      <c r="K14" s="56">
        <v>0</v>
      </c>
      <c r="L14" s="56">
        <v>189</v>
      </c>
      <c r="M14" s="63">
        <v>0</v>
      </c>
      <c r="N14" s="63">
        <v>204</v>
      </c>
      <c r="O14" s="63">
        <v>30</v>
      </c>
      <c r="P14" s="63">
        <v>273</v>
      </c>
      <c r="Q14" s="63">
        <v>30</v>
      </c>
      <c r="R14" s="63">
        <v>184</v>
      </c>
      <c r="S14" s="56">
        <v>0</v>
      </c>
      <c r="T14" s="54">
        <f>SUM(G14,I14,K14,M14,S14,O14,Q14)</f>
        <v>90</v>
      </c>
      <c r="U14" s="55">
        <f>IF(F14&lt;&gt;"",AVERAGE(F14,H14,J14,L14,R14,N14,P14),"")</f>
        <v>212.14285714285714</v>
      </c>
      <c r="V14" s="53">
        <v>8</v>
      </c>
      <c r="W14" s="57">
        <f t="shared" si="0"/>
        <v>273</v>
      </c>
    </row>
    <row r="15" spans="1:23" ht="15.75" thickBot="1">
      <c r="A15" s="52">
        <v>5</v>
      </c>
      <c r="B15" s="121" t="s">
        <v>49</v>
      </c>
      <c r="C15" s="53">
        <f>квалификация!H12</f>
        <v>1311</v>
      </c>
      <c r="D15" s="54">
        <f>SUM(C15,F15:S15)</f>
        <v>2876</v>
      </c>
      <c r="E15" s="55">
        <f>SUM(C15,F15,H15,J15,L15,N15,P15,R15)/(13-COUNTBLANK(F15:S15)/2)</f>
        <v>212</v>
      </c>
      <c r="F15" s="56">
        <v>210</v>
      </c>
      <c r="G15" s="56">
        <v>30</v>
      </c>
      <c r="H15" s="56">
        <v>221</v>
      </c>
      <c r="I15" s="56">
        <v>30</v>
      </c>
      <c r="J15" s="56">
        <v>215</v>
      </c>
      <c r="K15" s="56">
        <v>0</v>
      </c>
      <c r="L15" s="56">
        <v>214</v>
      </c>
      <c r="M15" s="63">
        <v>0</v>
      </c>
      <c r="N15" s="63">
        <v>189</v>
      </c>
      <c r="O15" s="63">
        <v>0</v>
      </c>
      <c r="P15" s="63">
        <v>207</v>
      </c>
      <c r="Q15" s="63">
        <v>30</v>
      </c>
      <c r="R15" s="63">
        <v>189</v>
      </c>
      <c r="S15" s="56">
        <v>30</v>
      </c>
      <c r="T15" s="54">
        <f>SUM(G15,I15,K15,M15,S15,O15,Q15)</f>
        <v>120</v>
      </c>
      <c r="U15" s="55">
        <f>IF(F15&lt;&gt;"",AVERAGE(F15,H15,J15,L15,R15,N15,P15),"")</f>
        <v>206.42857142857142</v>
      </c>
      <c r="V15" s="53">
        <v>9</v>
      </c>
      <c r="W15" s="57">
        <f t="shared" si="0"/>
        <v>221</v>
      </c>
    </row>
    <row r="16" spans="1:23" ht="15.75" thickBot="1">
      <c r="A16" s="52">
        <v>10</v>
      </c>
      <c r="B16" s="121" t="s">
        <v>38</v>
      </c>
      <c r="C16" s="53">
        <f>квалификация!H17</f>
        <v>1268</v>
      </c>
      <c r="D16" s="54">
        <f>SUM(C16,F16:S16)</f>
        <v>2828</v>
      </c>
      <c r="E16" s="55">
        <f>SUM(C16,F16,H16,J16,L16,N16,P16,R16)/(13-COUNTBLANK(F16:S16)/2)</f>
        <v>206</v>
      </c>
      <c r="F16" s="56">
        <v>236</v>
      </c>
      <c r="G16" s="56">
        <v>0</v>
      </c>
      <c r="H16" s="56">
        <v>222</v>
      </c>
      <c r="I16" s="56">
        <v>30</v>
      </c>
      <c r="J16" s="56">
        <v>192</v>
      </c>
      <c r="K16" s="56">
        <v>30</v>
      </c>
      <c r="L16" s="56">
        <v>184</v>
      </c>
      <c r="M16" s="63">
        <v>30</v>
      </c>
      <c r="N16" s="63">
        <v>173</v>
      </c>
      <c r="O16" s="63">
        <v>30</v>
      </c>
      <c r="P16" s="63">
        <v>206</v>
      </c>
      <c r="Q16" s="63">
        <v>0</v>
      </c>
      <c r="R16" s="63">
        <v>197</v>
      </c>
      <c r="S16" s="56">
        <v>30</v>
      </c>
      <c r="T16" s="54">
        <f>SUM(G16,I16,K16,M16,S16,O16,Q16)</f>
        <v>150</v>
      </c>
      <c r="U16" s="55">
        <f>IF(F16&lt;&gt;"",AVERAGE(F16,H16,J16,L16,R16,N16,P16),"")</f>
        <v>201.42857142857142</v>
      </c>
      <c r="V16" s="53">
        <v>10</v>
      </c>
      <c r="W16" s="57">
        <f t="shared" si="0"/>
        <v>236</v>
      </c>
    </row>
    <row r="17" spans="1:23" s="65" customFormat="1" ht="15.75" thickBot="1">
      <c r="A17" s="52">
        <v>14</v>
      </c>
      <c r="B17" s="121" t="s">
        <v>31</v>
      </c>
      <c r="C17" s="53">
        <f>квалификация!H21</f>
        <v>1250</v>
      </c>
      <c r="D17" s="54">
        <f>SUM(C17,F17:S17)</f>
        <v>2798</v>
      </c>
      <c r="E17" s="55">
        <f>SUM(C17,F17,H17,J17,L17,N17,P17,R17)/(13-COUNTBLANK(F17:S17)/2)</f>
        <v>203.69230769230768</v>
      </c>
      <c r="F17" s="56">
        <v>215</v>
      </c>
      <c r="G17" s="56">
        <v>30</v>
      </c>
      <c r="H17" s="56">
        <v>184</v>
      </c>
      <c r="I17" s="56">
        <v>0</v>
      </c>
      <c r="J17" s="56">
        <v>193</v>
      </c>
      <c r="K17" s="56">
        <v>30</v>
      </c>
      <c r="L17" s="56">
        <v>205</v>
      </c>
      <c r="M17" s="56">
        <v>30</v>
      </c>
      <c r="N17" s="56">
        <v>198</v>
      </c>
      <c r="O17" s="56">
        <v>0</v>
      </c>
      <c r="P17" s="56">
        <v>189</v>
      </c>
      <c r="Q17" s="56">
        <v>30</v>
      </c>
      <c r="R17" s="56">
        <v>214</v>
      </c>
      <c r="S17" s="56">
        <v>30</v>
      </c>
      <c r="T17" s="54">
        <f>SUM(G17,I17,K17,M17,S17,O17,Q17)</f>
        <v>150</v>
      </c>
      <c r="U17" s="55">
        <f>IF(F17&lt;&gt;"",AVERAGE(F17,H17,J17,L17,R17,N17,P17),"")</f>
        <v>199.71428571428572</v>
      </c>
      <c r="V17" s="53">
        <v>11</v>
      </c>
      <c r="W17" s="57">
        <f t="shared" si="0"/>
        <v>215</v>
      </c>
    </row>
    <row r="18" spans="1:23" s="65" customFormat="1" ht="15.75" thickBot="1">
      <c r="A18" s="52">
        <v>9</v>
      </c>
      <c r="B18" s="121" t="s">
        <v>30</v>
      </c>
      <c r="C18" s="53">
        <f>квалификация!H16</f>
        <v>1284</v>
      </c>
      <c r="D18" s="54">
        <f>SUM(C18,F18:S18)</f>
        <v>2793</v>
      </c>
      <c r="E18" s="55">
        <f>SUM(C18,F18,H18,J18,L18,N18,P18,R18)/(13-COUNTBLANK(F18:S18)/2)</f>
        <v>205.6153846153846</v>
      </c>
      <c r="F18" s="56">
        <v>205</v>
      </c>
      <c r="G18" s="56">
        <v>30</v>
      </c>
      <c r="H18" s="56">
        <v>234</v>
      </c>
      <c r="I18" s="56">
        <v>30</v>
      </c>
      <c r="J18" s="56">
        <v>157</v>
      </c>
      <c r="K18" s="56">
        <v>0</v>
      </c>
      <c r="L18" s="56">
        <v>213</v>
      </c>
      <c r="M18" s="56">
        <v>30</v>
      </c>
      <c r="N18" s="56">
        <v>182</v>
      </c>
      <c r="O18" s="56">
        <v>0</v>
      </c>
      <c r="P18" s="56">
        <v>209</v>
      </c>
      <c r="Q18" s="56">
        <v>30</v>
      </c>
      <c r="R18" s="56">
        <v>189</v>
      </c>
      <c r="S18" s="56">
        <v>0</v>
      </c>
      <c r="T18" s="54">
        <f>SUM(G18,I18,K18,M18,S18,O18,Q18)</f>
        <v>120</v>
      </c>
      <c r="U18" s="55">
        <f>IF(F18&lt;&gt;"",AVERAGE(F18,H18,J18,L18,R18,N18,P18),"")</f>
        <v>198.42857142857142</v>
      </c>
      <c r="V18" s="53">
        <v>12</v>
      </c>
      <c r="W18" s="57">
        <f t="shared" si="0"/>
        <v>234</v>
      </c>
    </row>
    <row r="19" spans="1:23" s="65" customFormat="1" ht="15.75" thickBot="1">
      <c r="A19" s="52">
        <v>7</v>
      </c>
      <c r="B19" s="121" t="s">
        <v>45</v>
      </c>
      <c r="C19" s="53">
        <f>квалификация!H14</f>
        <v>1305</v>
      </c>
      <c r="D19" s="54">
        <f>SUM(C19,F19:S19)</f>
        <v>2789</v>
      </c>
      <c r="E19" s="55">
        <f>SUM(C19,F19,H19,J19,L19,N19,P19,R19)/(13-COUNTBLANK(F19:S19)/2)</f>
        <v>207.6153846153846</v>
      </c>
      <c r="F19" s="56">
        <v>195</v>
      </c>
      <c r="G19" s="56">
        <v>0</v>
      </c>
      <c r="H19" s="56">
        <v>222</v>
      </c>
      <c r="I19" s="56">
        <v>30</v>
      </c>
      <c r="J19" s="56">
        <v>198</v>
      </c>
      <c r="K19" s="56">
        <v>0</v>
      </c>
      <c r="L19" s="56">
        <v>197</v>
      </c>
      <c r="M19" s="56">
        <v>0</v>
      </c>
      <c r="N19" s="56">
        <v>204</v>
      </c>
      <c r="O19" s="56">
        <v>30</v>
      </c>
      <c r="P19" s="56">
        <v>193</v>
      </c>
      <c r="Q19" s="56">
        <v>30</v>
      </c>
      <c r="R19" s="56">
        <v>185</v>
      </c>
      <c r="S19" s="56">
        <v>0</v>
      </c>
      <c r="T19" s="54">
        <f>SUM(G19,I19,K19,M19,S19,O19,Q19)</f>
        <v>90</v>
      </c>
      <c r="U19" s="55">
        <f>IF(F19&lt;&gt;"",AVERAGE(F19,H19,J19,L19,R19,N19,P19),"")</f>
        <v>199.14285714285714</v>
      </c>
      <c r="V19" s="53">
        <v>13</v>
      </c>
      <c r="W19" s="57">
        <f t="shared" si="0"/>
        <v>222</v>
      </c>
    </row>
    <row r="20" spans="1:23" s="65" customFormat="1" ht="15.75" thickBot="1">
      <c r="A20" s="52">
        <v>4</v>
      </c>
      <c r="B20" s="122" t="s">
        <v>51</v>
      </c>
      <c r="C20" s="53">
        <f>квалификация!H11</f>
        <v>1322</v>
      </c>
      <c r="D20" s="54">
        <f>SUM(C20,F20:S20)</f>
        <v>2716</v>
      </c>
      <c r="E20" s="55">
        <f>SUM(C20,F20,H20,J20,L20,N20,P20,R20)/(13-COUNTBLANK(F20:S20)/2)</f>
        <v>202</v>
      </c>
      <c r="F20" s="56">
        <v>148</v>
      </c>
      <c r="G20" s="56">
        <v>0</v>
      </c>
      <c r="H20" s="56">
        <v>186</v>
      </c>
      <c r="I20" s="56">
        <v>30</v>
      </c>
      <c r="J20" s="56">
        <v>220</v>
      </c>
      <c r="K20" s="56">
        <v>30</v>
      </c>
      <c r="L20" s="56">
        <v>210</v>
      </c>
      <c r="M20" s="56">
        <v>30</v>
      </c>
      <c r="N20" s="56">
        <v>206</v>
      </c>
      <c r="O20" s="56">
        <v>0</v>
      </c>
      <c r="P20" s="56">
        <v>180</v>
      </c>
      <c r="Q20" s="56">
        <v>0</v>
      </c>
      <c r="R20" s="56">
        <v>154</v>
      </c>
      <c r="S20" s="56">
        <v>0</v>
      </c>
      <c r="T20" s="54">
        <f>SUM(G20,I20,K20,M20,S20,O20,Q20)</f>
        <v>90</v>
      </c>
      <c r="U20" s="55">
        <f>IF(F20&lt;&gt;"",AVERAGE(F20,H20,J20,L20,R20,N20,P20),"")</f>
        <v>186.28571428571428</v>
      </c>
      <c r="V20" s="53">
        <v>14</v>
      </c>
      <c r="W20" s="57">
        <f t="shared" si="0"/>
        <v>220</v>
      </c>
    </row>
    <row r="21" spans="1:23" s="65" customFormat="1" ht="15.75" thickBot="1">
      <c r="A21" s="52">
        <v>13</v>
      </c>
      <c r="B21" s="121" t="s">
        <v>55</v>
      </c>
      <c r="C21" s="53">
        <f>квалификация!H20</f>
        <v>1252</v>
      </c>
      <c r="D21" s="54">
        <f>SUM(C21,F21:S21)</f>
        <v>2647</v>
      </c>
      <c r="E21" s="55">
        <f>SUM(C21,F21,H21,J21,L21,N21,P21,R21)/(13-COUNTBLANK(F21:S21)/2)</f>
        <v>199</v>
      </c>
      <c r="F21" s="56">
        <v>186</v>
      </c>
      <c r="G21" s="56">
        <v>0</v>
      </c>
      <c r="H21" s="56">
        <v>220</v>
      </c>
      <c r="I21" s="56">
        <v>30</v>
      </c>
      <c r="J21" s="56">
        <v>175</v>
      </c>
      <c r="K21" s="56">
        <v>0</v>
      </c>
      <c r="L21" s="56">
        <v>244</v>
      </c>
      <c r="M21" s="56">
        <v>30</v>
      </c>
      <c r="N21" s="56">
        <v>149</v>
      </c>
      <c r="O21" s="56">
        <v>0</v>
      </c>
      <c r="P21" s="56">
        <v>174</v>
      </c>
      <c r="Q21" s="56">
        <v>0</v>
      </c>
      <c r="R21" s="56">
        <v>187</v>
      </c>
      <c r="S21" s="56">
        <v>0</v>
      </c>
      <c r="T21" s="54">
        <f>SUM(G21,I21,K21,M21,S21,O21,Q21)</f>
        <v>60</v>
      </c>
      <c r="U21" s="55">
        <f>IF(F21&lt;&gt;"",AVERAGE(F21,H21,J21,L21,R21,N21,P21),"")</f>
        <v>190.71428571428572</v>
      </c>
      <c r="V21" s="53">
        <v>15</v>
      </c>
      <c r="W21" s="57">
        <f t="shared" si="0"/>
        <v>244</v>
      </c>
    </row>
    <row r="22" spans="1:23" s="65" customFormat="1" ht="15.75" thickBot="1">
      <c r="A22" s="52">
        <v>16</v>
      </c>
      <c r="B22" s="121" t="s">
        <v>39</v>
      </c>
      <c r="C22" s="53">
        <f>квалификация!H23</f>
        <v>1221</v>
      </c>
      <c r="D22" s="54">
        <f>SUM(C22,F22:S22)</f>
        <v>2524</v>
      </c>
      <c r="E22" s="55">
        <f>SUM(C22,F22,H22,J22,L22,N22,P22,R22)/(13-COUNTBLANK(F22:S22)/2)</f>
        <v>191.84615384615384</v>
      </c>
      <c r="F22" s="56">
        <v>190</v>
      </c>
      <c r="G22" s="56">
        <v>0</v>
      </c>
      <c r="H22" s="56">
        <v>196</v>
      </c>
      <c r="I22" s="56">
        <v>0</v>
      </c>
      <c r="J22" s="56">
        <v>163</v>
      </c>
      <c r="K22" s="56">
        <v>0</v>
      </c>
      <c r="L22" s="56">
        <v>171</v>
      </c>
      <c r="M22" s="56">
        <v>0</v>
      </c>
      <c r="N22" s="56">
        <v>216</v>
      </c>
      <c r="O22" s="56">
        <v>30</v>
      </c>
      <c r="P22" s="56">
        <v>191</v>
      </c>
      <c r="Q22" s="56">
        <v>0</v>
      </c>
      <c r="R22" s="56">
        <v>146</v>
      </c>
      <c r="S22" s="56">
        <v>0</v>
      </c>
      <c r="T22" s="54">
        <f>SUM(G22,I22,K22,M22,S22,O22,Q22)</f>
        <v>30</v>
      </c>
      <c r="U22" s="55">
        <f>IF(F22&lt;&gt;"",AVERAGE(F22,H22,J22,L22,R22,N22,P22),"")</f>
        <v>181.85714285714286</v>
      </c>
      <c r="V22" s="53">
        <v>16</v>
      </c>
      <c r="W22" s="57">
        <f t="shared" si="0"/>
        <v>216</v>
      </c>
    </row>
    <row r="23" spans="1:23" s="65" customFormat="1" ht="15.75" thickBot="1">
      <c r="A23" s="52">
        <v>20</v>
      </c>
      <c r="B23" s="121" t="s">
        <v>54</v>
      </c>
      <c r="C23" s="53">
        <f>квалификация!H27</f>
        <v>1157</v>
      </c>
      <c r="D23" s="54">
        <f>SUM(C23,F23:S23)</f>
        <v>2516</v>
      </c>
      <c r="E23" s="55">
        <f>SUM(C23,F23,H23,J23,L23,N23,P23,R23)/(13-COUNTBLANK(F23:S23)/2)</f>
        <v>191.23076923076923</v>
      </c>
      <c r="F23" s="56">
        <v>193</v>
      </c>
      <c r="G23" s="56">
        <v>0</v>
      </c>
      <c r="H23" s="56">
        <v>207</v>
      </c>
      <c r="I23" s="56">
        <v>0</v>
      </c>
      <c r="J23" s="56">
        <v>191</v>
      </c>
      <c r="K23" s="56">
        <v>0</v>
      </c>
      <c r="L23" s="56">
        <v>234</v>
      </c>
      <c r="M23" s="56">
        <v>0</v>
      </c>
      <c r="N23" s="56">
        <v>186</v>
      </c>
      <c r="O23" s="56">
        <v>0</v>
      </c>
      <c r="P23" s="64">
        <v>169</v>
      </c>
      <c r="Q23" s="56">
        <v>0</v>
      </c>
      <c r="R23" s="56">
        <v>149</v>
      </c>
      <c r="S23" s="56">
        <v>30</v>
      </c>
      <c r="T23" s="54">
        <f>SUM(G23,I23,K23,M23,S23,O23,Q23)</f>
        <v>30</v>
      </c>
      <c r="U23" s="55">
        <f>IF(F23&lt;&gt;"",AVERAGE(F23,H23,J23,L23,R23,N23,P23),"")</f>
        <v>189.85714285714286</v>
      </c>
      <c r="V23" s="53">
        <v>17</v>
      </c>
      <c r="W23" s="57">
        <f t="shared" si="0"/>
        <v>234</v>
      </c>
    </row>
    <row r="24" spans="1:23" s="65" customFormat="1" ht="15.75" thickBot="1">
      <c r="A24" s="52">
        <v>12</v>
      </c>
      <c r="B24" s="124" t="s">
        <v>63</v>
      </c>
      <c r="C24" s="53">
        <f>квалификация!H19</f>
        <v>1255</v>
      </c>
      <c r="D24" s="54">
        <f>SUM(C24,F24:S24)</f>
        <v>2475</v>
      </c>
      <c r="E24" s="55">
        <f>SUM(C24,F24,H24,J24,L24,N24,P24,R24)/(13-COUNTBLANK(F24:S24)/2)</f>
        <v>185.76923076923077</v>
      </c>
      <c r="F24" s="56">
        <v>167</v>
      </c>
      <c r="G24" s="56">
        <v>0</v>
      </c>
      <c r="H24" s="56">
        <v>179</v>
      </c>
      <c r="I24" s="56">
        <v>0</v>
      </c>
      <c r="J24" s="56">
        <v>178</v>
      </c>
      <c r="K24" s="56">
        <v>30</v>
      </c>
      <c r="L24" s="56">
        <v>206</v>
      </c>
      <c r="M24" s="56">
        <v>0</v>
      </c>
      <c r="N24" s="56">
        <v>147</v>
      </c>
      <c r="O24" s="56">
        <v>30</v>
      </c>
      <c r="P24" s="56">
        <v>106</v>
      </c>
      <c r="Q24" s="56">
        <v>0</v>
      </c>
      <c r="R24" s="56">
        <v>177</v>
      </c>
      <c r="S24" s="56">
        <v>0</v>
      </c>
      <c r="T24" s="54">
        <f>SUM(G24,I24,K24,M24,S24,O24,Q24)</f>
        <v>60</v>
      </c>
      <c r="U24" s="55">
        <f>IF(F24&lt;&gt;"",AVERAGE(F24,H24,J24,L24,R24,N24,P24),"")</f>
        <v>165.71428571428572</v>
      </c>
      <c r="V24" s="53">
        <v>18</v>
      </c>
      <c r="W24" s="57">
        <f t="shared" si="0"/>
        <v>206</v>
      </c>
    </row>
    <row r="25" spans="1:23" ht="15.75" thickBot="1">
      <c r="A25" s="52">
        <v>19</v>
      </c>
      <c r="B25" s="131" t="s">
        <v>53</v>
      </c>
      <c r="C25" s="53">
        <f>квалификация!H26</f>
        <v>1165</v>
      </c>
      <c r="D25" s="54">
        <f>SUM(C25,F25:S25)</f>
        <v>2364</v>
      </c>
      <c r="E25" s="55">
        <f>SUM(C25,F25,H25,J25,L25,N25,P25,R25)/(13-COUNTBLANK(F25:S25)/2)</f>
        <v>179.53846153846155</v>
      </c>
      <c r="F25" s="56">
        <v>207</v>
      </c>
      <c r="G25" s="56">
        <v>0</v>
      </c>
      <c r="H25" s="56">
        <v>190</v>
      </c>
      <c r="I25" s="56">
        <v>0</v>
      </c>
      <c r="J25" s="56">
        <v>193</v>
      </c>
      <c r="K25" s="56">
        <v>30</v>
      </c>
      <c r="L25" s="56">
        <v>191</v>
      </c>
      <c r="M25" s="56">
        <v>0</v>
      </c>
      <c r="N25" s="56">
        <v>145</v>
      </c>
      <c r="O25" s="56">
        <v>0</v>
      </c>
      <c r="P25" s="56">
        <v>123</v>
      </c>
      <c r="Q25" s="56">
        <v>0</v>
      </c>
      <c r="R25" s="56">
        <v>120</v>
      </c>
      <c r="S25" s="56">
        <v>0</v>
      </c>
      <c r="T25" s="54">
        <f>SUM(G25,I25,K25,M25,S25,O25,Q25)</f>
        <v>30</v>
      </c>
      <c r="U25" s="55">
        <f>IF(F25&lt;&gt;"",AVERAGE(F25,H25,J25,L25,R25,N25,P25),"")</f>
        <v>167</v>
      </c>
      <c r="V25" s="53">
        <v>19</v>
      </c>
      <c r="W25" s="57">
        <f t="shared" si="0"/>
        <v>207</v>
      </c>
    </row>
    <row r="26" spans="1:23" ht="15.75" thickBot="1">
      <c r="A26" s="52">
        <v>18</v>
      </c>
      <c r="B26" s="126" t="s">
        <v>67</v>
      </c>
      <c r="C26" s="53">
        <f>квалификация!H25</f>
        <v>1177</v>
      </c>
      <c r="D26" s="54">
        <f>SUM(C26,F26:S26)</f>
        <v>1838</v>
      </c>
      <c r="E26" s="55">
        <f>SUM(C26,F26,H26,J26,L26,N26,P26,R26)/(13-COUNTBLANK(F26:S26)/2)</f>
        <v>141.3846153846154</v>
      </c>
      <c r="F26" s="56">
        <v>214</v>
      </c>
      <c r="G26" s="56">
        <v>0</v>
      </c>
      <c r="H26" s="56">
        <v>168</v>
      </c>
      <c r="I26" s="56">
        <v>0</v>
      </c>
      <c r="J26" s="56">
        <v>156</v>
      </c>
      <c r="K26" s="56">
        <v>0</v>
      </c>
      <c r="L26" s="56">
        <v>123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4">
        <f>SUM(G26,I26,K26,M26,S26,O26,Q26)</f>
        <v>0</v>
      </c>
      <c r="U26" s="55">
        <f>IF(F26&lt;&gt;"",AVERAGE(F26,H26,J26,L26,R26,N26,P26),"")</f>
        <v>94.42857142857143</v>
      </c>
      <c r="V26" s="53">
        <v>20</v>
      </c>
      <c r="W26" s="57">
        <f t="shared" si="0"/>
        <v>214</v>
      </c>
    </row>
    <row r="28" spans="1:5" ht="12.75">
      <c r="A28" s="66"/>
      <c r="E28" t="s">
        <v>25</v>
      </c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  <row r="37" ht="12.75">
      <c r="A37" s="66"/>
    </row>
    <row r="38" ht="12.75">
      <c r="A38" s="66"/>
    </row>
    <row r="39" ht="12.75">
      <c r="A39" s="66"/>
    </row>
  </sheetData>
  <sheetProtection selectLockedCells="1" selectUnlockedCells="1"/>
  <mergeCells count="10">
    <mergeCell ref="V4:V5"/>
    <mergeCell ref="A6:V6"/>
    <mergeCell ref="E4:E5"/>
    <mergeCell ref="F4:S4"/>
    <mergeCell ref="T4:T5"/>
    <mergeCell ref="U4:U5"/>
    <mergeCell ref="A4:A5"/>
    <mergeCell ref="B4:B5"/>
    <mergeCell ref="C4:C5"/>
    <mergeCell ref="D4:D5"/>
  </mergeCells>
  <conditionalFormatting sqref="A7:A26">
    <cfRule type="expression" priority="1" dxfId="2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Рисунок Microsoft Word" shapeId="7476117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K19"/>
  <sheetViews>
    <sheetView tabSelected="1" zoomScale="70" zoomScaleNormal="70" workbookViewId="0" topLeftCell="A1">
      <selection activeCell="K18" sqref="K18"/>
    </sheetView>
  </sheetViews>
  <sheetFormatPr defaultColWidth="9.140625" defaultRowHeight="12.75"/>
  <cols>
    <col min="1" max="1" width="3.57421875" style="0" customWidth="1"/>
    <col min="2" max="2" width="30.00390625" style="0" customWidth="1"/>
    <col min="3" max="3" width="6.28125" style="0" customWidth="1"/>
    <col min="4" max="4" width="5.8515625" style="0" customWidth="1"/>
    <col min="5" max="5" width="28.421875" style="0" customWidth="1"/>
    <col min="6" max="6" width="5.8515625" style="0" customWidth="1"/>
    <col min="7" max="7" width="6.140625" style="0" customWidth="1"/>
    <col min="8" max="8" width="28.7109375" style="0" customWidth="1"/>
    <col min="9" max="9" width="6.140625" style="0" customWidth="1"/>
    <col min="10" max="10" width="2.7109375" style="0" customWidth="1"/>
    <col min="11" max="11" width="28.28125" style="0" customWidth="1"/>
    <col min="256" max="16384" width="11.57421875" style="0" customWidth="1"/>
  </cols>
  <sheetData>
    <row r="1" ht="12.75">
      <c r="H1" s="2" t="s">
        <v>0</v>
      </c>
    </row>
    <row r="2" spans="1:8" ht="21">
      <c r="A2" s="67"/>
      <c r="B2" s="67"/>
      <c r="C2" s="67"/>
      <c r="D2" s="67" t="s">
        <v>25</v>
      </c>
      <c r="E2" s="68" t="s">
        <v>26</v>
      </c>
      <c r="H2" s="2" t="s">
        <v>1</v>
      </c>
    </row>
    <row r="3" ht="14.25" customHeight="1">
      <c r="H3" s="2" t="s">
        <v>2</v>
      </c>
    </row>
    <row r="4" spans="1:5" ht="17.25">
      <c r="A4" s="69"/>
      <c r="B4" s="70"/>
      <c r="C4" s="70"/>
      <c r="D4" s="70"/>
      <c r="E4" s="69"/>
    </row>
    <row r="5" spans="1:5" ht="17.25">
      <c r="A5" s="69"/>
      <c r="B5" s="70"/>
      <c r="C5" s="70"/>
      <c r="D5" s="70"/>
      <c r="E5" s="69"/>
    </row>
    <row r="6" spans="1:5" ht="17.25">
      <c r="A6" s="69"/>
      <c r="B6" s="70"/>
      <c r="C6" s="70"/>
      <c r="D6" s="70"/>
      <c r="E6" s="69"/>
    </row>
    <row r="7" spans="1:6" ht="18" customHeight="1">
      <c r="A7" s="69"/>
      <c r="B7" s="71"/>
      <c r="C7" s="72"/>
      <c r="D7" s="72"/>
      <c r="E7" s="73"/>
      <c r="F7" s="73"/>
    </row>
    <row r="8" spans="1:6" ht="18" customHeight="1">
      <c r="A8" s="74">
        <v>4</v>
      </c>
      <c r="B8" s="75" t="str">
        <f>'раунд робин'!B10</f>
        <v>Мисходжев Руслан</v>
      </c>
      <c r="C8" s="76">
        <v>170</v>
      </c>
      <c r="D8" s="72"/>
      <c r="E8" s="77"/>
      <c r="F8" s="77"/>
    </row>
    <row r="9" spans="1:7" ht="18" customHeight="1">
      <c r="A9" s="70"/>
      <c r="B9" s="78"/>
      <c r="C9" s="79"/>
      <c r="D9" s="80">
        <v>3</v>
      </c>
      <c r="E9" s="81"/>
      <c r="F9" s="72"/>
      <c r="G9" s="82"/>
    </row>
    <row r="10" spans="1:7" ht="18" customHeight="1">
      <c r="A10" s="70"/>
      <c r="B10" s="82"/>
      <c r="C10" s="83"/>
      <c r="D10" s="72"/>
      <c r="E10" s="75" t="s">
        <v>47</v>
      </c>
      <c r="F10" s="76"/>
      <c r="G10" s="82"/>
    </row>
    <row r="11" spans="1:9" ht="18" customHeight="1">
      <c r="A11" s="70"/>
      <c r="B11" s="82"/>
      <c r="C11" s="83"/>
      <c r="D11" s="72"/>
      <c r="E11" s="84"/>
      <c r="F11" s="79">
        <v>212</v>
      </c>
      <c r="G11" s="85">
        <v>2</v>
      </c>
      <c r="H11" s="71"/>
      <c r="I11" s="77"/>
    </row>
    <row r="12" spans="1:11" ht="18" customHeight="1">
      <c r="A12" s="70"/>
      <c r="B12" s="71"/>
      <c r="C12" s="86"/>
      <c r="D12" s="73"/>
      <c r="E12" s="87"/>
      <c r="F12" s="73"/>
      <c r="G12" s="82"/>
      <c r="H12" s="75" t="s">
        <v>34</v>
      </c>
      <c r="I12" s="88">
        <v>188</v>
      </c>
      <c r="J12" s="77"/>
      <c r="K12" s="77"/>
    </row>
    <row r="13" spans="1:11" ht="18" customHeight="1">
      <c r="A13" s="74">
        <v>3</v>
      </c>
      <c r="B13" s="75" t="str">
        <f>'раунд робин'!B9</f>
        <v>Марченко Петр</v>
      </c>
      <c r="C13" s="73">
        <v>193</v>
      </c>
      <c r="D13" s="89">
        <v>2</v>
      </c>
      <c r="E13" s="87"/>
      <c r="F13" s="73"/>
      <c r="G13" s="82"/>
      <c r="H13" s="90"/>
      <c r="I13" s="91"/>
      <c r="J13" s="77"/>
      <c r="K13" s="77"/>
    </row>
    <row r="14" spans="1:11" ht="18" customHeight="1">
      <c r="A14" s="70"/>
      <c r="B14" s="78"/>
      <c r="C14" s="72"/>
      <c r="D14" s="73"/>
      <c r="E14" s="92"/>
      <c r="F14" s="76"/>
      <c r="G14" s="93"/>
      <c r="H14" s="94"/>
      <c r="I14" s="91"/>
      <c r="J14" s="77"/>
      <c r="K14" s="75" t="s">
        <v>34</v>
      </c>
    </row>
    <row r="15" spans="1:11" ht="18" customHeight="1">
      <c r="A15" s="70"/>
      <c r="B15" s="70"/>
      <c r="C15" s="95"/>
      <c r="D15" s="95"/>
      <c r="E15" s="75" t="str">
        <f>'раунд робин'!B8</f>
        <v>Безотосный Алексей</v>
      </c>
      <c r="F15" s="73">
        <v>213</v>
      </c>
      <c r="G15" s="96">
        <v>1</v>
      </c>
      <c r="H15" s="94"/>
      <c r="I15" s="91"/>
      <c r="J15" s="77"/>
      <c r="K15" s="77"/>
    </row>
    <row r="16" spans="3:11" ht="18" customHeight="1">
      <c r="C16" s="77"/>
      <c r="D16" s="77"/>
      <c r="E16" s="97"/>
      <c r="F16" s="72"/>
      <c r="G16" s="93"/>
      <c r="H16" s="98"/>
      <c r="I16" s="91"/>
      <c r="J16" s="77"/>
      <c r="K16" s="77"/>
    </row>
    <row r="17" spans="3:11" ht="18" customHeight="1">
      <c r="C17" s="77"/>
      <c r="D17" s="77"/>
      <c r="E17" s="77"/>
      <c r="F17" s="77"/>
      <c r="G17" s="70"/>
      <c r="H17" s="75" t="str">
        <f>'раунд робин'!B7</f>
        <v>Лихолай Алла</v>
      </c>
      <c r="I17" s="91">
        <v>158</v>
      </c>
      <c r="J17" s="77"/>
      <c r="K17" s="77"/>
    </row>
    <row r="18" spans="3:11" ht="18" customHeight="1">
      <c r="C18" s="77"/>
      <c r="D18" s="77"/>
      <c r="E18" s="77"/>
      <c r="F18" s="77"/>
      <c r="H18" s="78"/>
      <c r="I18" s="91"/>
      <c r="J18" s="77"/>
      <c r="K18" s="77"/>
    </row>
    <row r="19" spans="6:8" ht="18" customHeight="1">
      <c r="F19" s="77"/>
      <c r="G19" s="77"/>
      <c r="H19" s="77"/>
    </row>
  </sheetData>
  <sheetProtection selectLockedCells="1" selectUnlockedCells="1"/>
  <conditionalFormatting sqref="E10">
    <cfRule type="expression" priority="1" dxfId="2" stopIfTrue="1">
      <formula>(F13&gt;0)</formula>
    </cfRule>
  </conditionalFormatting>
  <conditionalFormatting sqref="B8 B13 E15 H17">
    <cfRule type="expression" priority="2" dxfId="2" stopIfTrue="1">
      <formula>(B1&gt;0)</formula>
    </cfRule>
  </conditionalFormatting>
  <conditionalFormatting sqref="H12 K14">
    <cfRule type="expression" priority="3" dxfId="2" stopIfTrue="1">
      <formula>(H65536&gt;0)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7475876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G28"/>
  <sheetViews>
    <sheetView zoomScale="85" zoomScaleNormal="85" workbookViewId="0" topLeftCell="A1">
      <selection activeCell="P24" sqref="P24"/>
    </sheetView>
  </sheetViews>
  <sheetFormatPr defaultColWidth="9.140625" defaultRowHeight="12.75"/>
  <cols>
    <col min="1" max="1" width="10.140625" style="0" customWidth="1"/>
    <col min="2" max="2" width="30.57421875" style="0" customWidth="1"/>
    <col min="3" max="3" width="20.28125" style="0" customWidth="1"/>
    <col min="4" max="5" width="11.57421875" style="0" customWidth="1"/>
    <col min="6" max="6" width="29.57421875" style="0" customWidth="1"/>
    <col min="7" max="7" width="18.7109375" style="0" customWidth="1"/>
    <col min="8" max="16384" width="11.57421875" style="0" customWidth="1"/>
  </cols>
  <sheetData>
    <row r="1" spans="2:7" ht="12.75">
      <c r="B1" s="99"/>
      <c r="C1" s="99"/>
      <c r="D1" s="99"/>
      <c r="F1" s="99"/>
      <c r="G1" s="99"/>
    </row>
    <row r="2" spans="1:7" ht="17.25">
      <c r="A2" s="100" t="s">
        <v>15</v>
      </c>
      <c r="B2" s="100" t="s">
        <v>5</v>
      </c>
      <c r="C2" s="100"/>
      <c r="D2" s="99"/>
      <c r="E2" s="100" t="s">
        <v>15</v>
      </c>
      <c r="F2" s="101" t="s">
        <v>5</v>
      </c>
      <c r="G2" s="100"/>
    </row>
    <row r="3" spans="1:7" ht="17.25">
      <c r="A3" s="100">
        <v>1</v>
      </c>
      <c r="B3" s="101" t="s">
        <v>27</v>
      </c>
      <c r="C3" s="100"/>
      <c r="D3" s="99"/>
      <c r="E3" s="100">
        <v>1</v>
      </c>
      <c r="F3" s="101" t="s">
        <v>28</v>
      </c>
      <c r="G3" s="100"/>
    </row>
    <row r="4" spans="1:7" ht="17.25">
      <c r="A4" s="100">
        <v>2</v>
      </c>
      <c r="B4" s="101" t="s">
        <v>29</v>
      </c>
      <c r="C4" s="100"/>
      <c r="D4" s="99"/>
      <c r="E4" s="100">
        <v>2</v>
      </c>
      <c r="F4" s="101" t="s">
        <v>30</v>
      </c>
      <c r="G4" s="100"/>
    </row>
    <row r="5" spans="1:7" ht="17.25">
      <c r="A5" s="100">
        <v>3</v>
      </c>
      <c r="B5" s="101" t="s">
        <v>31</v>
      </c>
      <c r="C5" s="100"/>
      <c r="D5" s="99"/>
      <c r="E5" s="100">
        <v>3</v>
      </c>
      <c r="F5" s="101" t="s">
        <v>32</v>
      </c>
      <c r="G5" s="100"/>
    </row>
    <row r="6" spans="1:7" ht="17.25">
      <c r="A6" s="100">
        <v>4</v>
      </c>
      <c r="B6" s="101" t="s">
        <v>33</v>
      </c>
      <c r="C6" s="100"/>
      <c r="D6" s="99"/>
      <c r="E6" s="100">
        <v>4</v>
      </c>
      <c r="F6" s="101" t="s">
        <v>34</v>
      </c>
      <c r="G6" s="100"/>
    </row>
    <row r="7" spans="1:7" ht="17.25">
      <c r="A7" s="100">
        <v>5</v>
      </c>
      <c r="B7" s="101" t="s">
        <v>35</v>
      </c>
      <c r="C7" s="100"/>
      <c r="D7" s="99"/>
      <c r="E7" s="100">
        <v>5</v>
      </c>
      <c r="F7" s="101" t="s">
        <v>36</v>
      </c>
      <c r="G7" s="100"/>
    </row>
    <row r="8" spans="1:7" ht="17.25">
      <c r="A8" s="100">
        <v>6</v>
      </c>
      <c r="B8" s="101" t="s">
        <v>37</v>
      </c>
      <c r="C8" s="100"/>
      <c r="D8" s="99"/>
      <c r="E8" s="100">
        <v>6</v>
      </c>
      <c r="F8" s="101" t="s">
        <v>38</v>
      </c>
      <c r="G8" s="100"/>
    </row>
    <row r="9" spans="1:7" ht="17.25">
      <c r="A9" s="100">
        <v>7</v>
      </c>
      <c r="B9" s="101" t="s">
        <v>39</v>
      </c>
      <c r="C9" s="100"/>
      <c r="D9" s="99"/>
      <c r="E9" s="100">
        <v>7</v>
      </c>
      <c r="F9" s="102" t="s">
        <v>40</v>
      </c>
      <c r="G9" s="100"/>
    </row>
    <row r="10" spans="1:7" ht="17.25">
      <c r="A10" s="100">
        <v>8</v>
      </c>
      <c r="B10" s="101" t="s">
        <v>41</v>
      </c>
      <c r="C10" s="100"/>
      <c r="D10" s="99"/>
      <c r="E10" s="100">
        <v>8</v>
      </c>
      <c r="F10" s="101" t="s">
        <v>42</v>
      </c>
      <c r="G10" s="100"/>
    </row>
    <row r="11" spans="1:7" ht="17.25">
      <c r="A11" s="100">
        <v>9</v>
      </c>
      <c r="B11" s="101" t="s">
        <v>43</v>
      </c>
      <c r="C11" s="100"/>
      <c r="D11" s="99"/>
      <c r="E11" s="100">
        <v>9</v>
      </c>
      <c r="F11" s="101" t="s">
        <v>44</v>
      </c>
      <c r="G11" s="100"/>
    </row>
    <row r="12" spans="1:7" ht="17.25">
      <c r="A12" s="100">
        <v>10</v>
      </c>
      <c r="B12" s="101" t="s">
        <v>45</v>
      </c>
      <c r="C12" s="100"/>
      <c r="D12" s="99"/>
      <c r="E12" s="100">
        <v>10</v>
      </c>
      <c r="F12" s="101" t="s">
        <v>46</v>
      </c>
      <c r="G12" s="100"/>
    </row>
    <row r="13" spans="1:7" ht="17.25">
      <c r="A13" s="100">
        <v>11</v>
      </c>
      <c r="B13" s="101" t="s">
        <v>47</v>
      </c>
      <c r="C13" s="100"/>
      <c r="D13" s="99"/>
      <c r="E13" s="100">
        <v>11</v>
      </c>
      <c r="F13" s="101" t="s">
        <v>48</v>
      </c>
      <c r="G13" s="100"/>
    </row>
    <row r="14" spans="1:7" ht="17.25">
      <c r="A14" s="100">
        <v>12</v>
      </c>
      <c r="B14" s="101" t="s">
        <v>49</v>
      </c>
      <c r="C14" s="100"/>
      <c r="D14" s="99"/>
      <c r="E14" s="100">
        <v>12</v>
      </c>
      <c r="F14" s="101" t="s">
        <v>50</v>
      </c>
      <c r="G14" s="100"/>
    </row>
    <row r="15" spans="1:7" ht="17.25">
      <c r="A15" s="100">
        <v>13</v>
      </c>
      <c r="B15" s="103" t="s">
        <v>51</v>
      </c>
      <c r="C15" s="100"/>
      <c r="D15" s="99"/>
      <c r="E15" s="100">
        <v>13</v>
      </c>
      <c r="F15" s="95" t="s">
        <v>52</v>
      </c>
      <c r="G15" s="100"/>
    </row>
    <row r="16" spans="1:7" ht="17.25">
      <c r="A16" s="100">
        <v>14</v>
      </c>
      <c r="B16" s="101" t="s">
        <v>53</v>
      </c>
      <c r="C16" s="100"/>
      <c r="D16" s="99"/>
      <c r="E16" s="100">
        <v>14</v>
      </c>
      <c r="F16" s="101"/>
      <c r="G16" s="100"/>
    </row>
    <row r="17" spans="1:7" ht="17.25">
      <c r="A17" s="100">
        <v>15</v>
      </c>
      <c r="B17" s="101" t="s">
        <v>54</v>
      </c>
      <c r="C17" s="100"/>
      <c r="D17" s="99"/>
      <c r="E17" s="100">
        <v>15</v>
      </c>
      <c r="F17" s="101"/>
      <c r="G17" s="100"/>
    </row>
    <row r="18" spans="1:7" ht="17.25">
      <c r="A18" s="100">
        <v>16</v>
      </c>
      <c r="B18" s="95" t="s">
        <v>55</v>
      </c>
      <c r="C18" s="104"/>
      <c r="D18" s="99"/>
      <c r="E18" s="100">
        <v>16</v>
      </c>
      <c r="F18" s="105"/>
      <c r="G18" s="100"/>
    </row>
    <row r="19" spans="1:7" ht="17.25">
      <c r="A19" s="100">
        <v>17</v>
      </c>
      <c r="B19" s="101"/>
      <c r="C19" s="100"/>
      <c r="D19" s="99"/>
      <c r="E19" s="100">
        <v>17</v>
      </c>
      <c r="F19" s="105"/>
      <c r="G19" s="100"/>
    </row>
    <row r="20" spans="1:7" ht="17.25">
      <c r="A20" s="100">
        <v>18</v>
      </c>
      <c r="B20" s="101"/>
      <c r="C20" s="100"/>
      <c r="D20" s="99"/>
      <c r="E20" s="100">
        <v>18</v>
      </c>
      <c r="F20" s="101"/>
      <c r="G20" s="100"/>
    </row>
    <row r="21" spans="1:7" ht="17.25">
      <c r="A21" s="100">
        <v>19</v>
      </c>
      <c r="B21" s="101"/>
      <c r="C21" s="100"/>
      <c r="D21" s="99"/>
      <c r="E21" s="100">
        <v>19</v>
      </c>
      <c r="F21" s="101"/>
      <c r="G21" s="100"/>
    </row>
    <row r="22" spans="1:7" ht="17.25">
      <c r="A22" s="100">
        <v>20</v>
      </c>
      <c r="B22" s="106"/>
      <c r="C22" s="100"/>
      <c r="D22" s="99"/>
      <c r="E22" s="100">
        <v>20</v>
      </c>
      <c r="F22" s="101"/>
      <c r="G22" s="100"/>
    </row>
    <row r="23" spans="1:7" ht="17.25">
      <c r="A23" s="100">
        <v>21</v>
      </c>
      <c r="B23" s="101"/>
      <c r="C23" s="100"/>
      <c r="D23" s="99"/>
      <c r="E23" s="100">
        <v>21</v>
      </c>
      <c r="F23" s="105"/>
      <c r="G23" s="100"/>
    </row>
    <row r="24" spans="1:7" ht="17.25">
      <c r="A24" s="100">
        <v>22</v>
      </c>
      <c r="B24" s="107"/>
      <c r="C24" s="100"/>
      <c r="D24" s="99"/>
      <c r="E24" s="100">
        <v>22</v>
      </c>
      <c r="F24" s="105"/>
      <c r="G24" s="100"/>
    </row>
    <row r="25" spans="1:7" ht="17.25">
      <c r="A25" s="100">
        <v>23</v>
      </c>
      <c r="B25" s="108"/>
      <c r="C25" s="100"/>
      <c r="D25" s="99"/>
      <c r="E25" s="100">
        <v>23</v>
      </c>
      <c r="F25" s="101"/>
      <c r="G25" s="100"/>
    </row>
    <row r="26" spans="1:7" ht="17.25">
      <c r="A26" s="100">
        <v>24</v>
      </c>
      <c r="B26" s="101"/>
      <c r="C26" s="100"/>
      <c r="D26" s="99"/>
      <c r="E26" s="109">
        <v>24</v>
      </c>
      <c r="F26" s="110"/>
      <c r="G26" s="109"/>
    </row>
    <row r="27" spans="5:7" ht="17.25">
      <c r="E27" s="100">
        <v>25</v>
      </c>
      <c r="F27" s="108"/>
      <c r="G27" s="111"/>
    </row>
    <row r="28" spans="5:7" ht="17.25">
      <c r="E28" s="100">
        <v>26</v>
      </c>
      <c r="F28" s="108"/>
      <c r="G28" s="111"/>
    </row>
  </sheetData>
  <sheetProtection selectLockedCells="1" selectUnlockedCells="1"/>
  <printOptions/>
  <pageMargins left="0.7479166666666667" right="0.7479166666666667" top="0.9840277777777777" bottom="0.6354166666666666" header="0.5118055555555555" footer="0.511805555555555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B3:K75"/>
  <sheetViews>
    <sheetView zoomScale="85" zoomScaleNormal="85" workbookViewId="0" topLeftCell="A1">
      <selection activeCell="O58" sqref="O58"/>
    </sheetView>
  </sheetViews>
  <sheetFormatPr defaultColWidth="11.57421875" defaultRowHeight="12.75"/>
  <sheetData>
    <row r="3" ht="17.25">
      <c r="C3" s="95" t="s">
        <v>56</v>
      </c>
    </row>
    <row r="5" ht="17.25">
      <c r="C5" s="95" t="s">
        <v>57</v>
      </c>
    </row>
    <row r="7" spans="2:11" ht="12.75">
      <c r="B7" s="92" t="s">
        <v>15</v>
      </c>
      <c r="C7" s="92">
        <v>1</v>
      </c>
      <c r="D7" s="112">
        <v>2</v>
      </c>
      <c r="E7" s="92">
        <v>3</v>
      </c>
      <c r="F7" s="112">
        <v>4</v>
      </c>
      <c r="G7" s="92">
        <v>5</v>
      </c>
      <c r="H7" s="92">
        <v>6</v>
      </c>
      <c r="I7" s="92" t="s">
        <v>58</v>
      </c>
      <c r="J7" s="92" t="s">
        <v>59</v>
      </c>
      <c r="K7" s="113" t="s">
        <v>60</v>
      </c>
    </row>
    <row r="8" spans="2:11" ht="12.75">
      <c r="B8" s="114"/>
      <c r="C8" s="114"/>
      <c r="D8" s="115"/>
      <c r="E8" s="114"/>
      <c r="F8" s="116"/>
      <c r="G8" s="114"/>
      <c r="H8" s="114"/>
      <c r="I8" s="114"/>
      <c r="J8" s="114"/>
      <c r="K8" s="114"/>
    </row>
    <row r="9" spans="2:11" ht="12.75">
      <c r="B9" s="92"/>
      <c r="C9" s="92"/>
      <c r="D9" s="112"/>
      <c r="E9" s="92"/>
      <c r="F9" s="114"/>
      <c r="G9" s="92"/>
      <c r="H9" s="92"/>
      <c r="I9" s="92"/>
      <c r="J9" s="92"/>
      <c r="K9" s="92"/>
    </row>
    <row r="10" spans="2:11" ht="12.75">
      <c r="B10" s="84"/>
      <c r="C10" s="84"/>
      <c r="D10" s="116"/>
      <c r="E10" s="84"/>
      <c r="F10" s="116"/>
      <c r="G10" s="84"/>
      <c r="H10" s="84"/>
      <c r="I10" s="84"/>
      <c r="J10" s="84"/>
      <c r="K10" s="84"/>
    </row>
    <row r="11" spans="2:11" ht="12.75">
      <c r="B11" s="114"/>
      <c r="C11" s="114"/>
      <c r="D11" s="115"/>
      <c r="E11" s="114"/>
      <c r="F11" s="115"/>
      <c r="G11" s="114"/>
      <c r="H11" s="114"/>
      <c r="I11" s="114"/>
      <c r="J11" s="114"/>
      <c r="K11" s="114"/>
    </row>
    <row r="12" spans="2:11" ht="12.75">
      <c r="B12" s="84" t="s">
        <v>61</v>
      </c>
      <c r="C12" s="84"/>
      <c r="D12" s="116"/>
      <c r="E12" s="84"/>
      <c r="F12" s="116"/>
      <c r="G12" s="84"/>
      <c r="H12" s="84"/>
      <c r="I12" s="84"/>
      <c r="J12" s="84"/>
      <c r="K12" s="84"/>
    </row>
    <row r="14" spans="2:9" ht="12.75">
      <c r="B14" s="92"/>
      <c r="C14" s="92">
        <v>7</v>
      </c>
      <c r="D14" s="112">
        <v>8</v>
      </c>
      <c r="E14" s="92">
        <v>9</v>
      </c>
      <c r="F14" s="112">
        <v>10</v>
      </c>
      <c r="G14" s="92">
        <v>11</v>
      </c>
      <c r="H14" s="92">
        <v>12</v>
      </c>
      <c r="I14" s="92">
        <v>13</v>
      </c>
    </row>
    <row r="15" spans="2:9" ht="12.75">
      <c r="B15" s="84"/>
      <c r="C15" s="114"/>
      <c r="D15" s="115"/>
      <c r="E15" s="114"/>
      <c r="F15" s="115"/>
      <c r="G15" s="114"/>
      <c r="H15" s="114"/>
      <c r="I15" s="114"/>
    </row>
    <row r="16" spans="2:9" ht="12.75">
      <c r="B16" s="114"/>
      <c r="C16" s="92"/>
      <c r="D16" s="112"/>
      <c r="E16" s="92"/>
      <c r="F16" s="112"/>
      <c r="G16" s="92"/>
      <c r="H16" s="92"/>
      <c r="I16" s="92"/>
    </row>
    <row r="17" spans="2:9" ht="12.75">
      <c r="B17" s="84" t="s">
        <v>24</v>
      </c>
      <c r="C17" s="84"/>
      <c r="D17" s="116"/>
      <c r="E17" s="84"/>
      <c r="F17" s="116"/>
      <c r="G17" s="84"/>
      <c r="H17" s="84"/>
      <c r="I17" s="84"/>
    </row>
    <row r="18" spans="2:9" ht="12.75">
      <c r="B18" s="114"/>
      <c r="C18" s="114"/>
      <c r="D18" s="115"/>
      <c r="E18" s="114"/>
      <c r="F18" s="115"/>
      <c r="G18" s="114"/>
      <c r="H18" s="114"/>
      <c r="I18" s="114"/>
    </row>
    <row r="19" spans="2:9" ht="12.75">
      <c r="B19" s="84" t="s">
        <v>61</v>
      </c>
      <c r="C19" s="84"/>
      <c r="D19" s="116"/>
      <c r="E19" s="84"/>
      <c r="F19" s="116"/>
      <c r="G19" s="84"/>
      <c r="H19" s="84"/>
      <c r="I19" s="84"/>
    </row>
    <row r="29" ht="17.25">
      <c r="C29" s="95" t="s">
        <v>56</v>
      </c>
    </row>
    <row r="31" ht="17.25">
      <c r="C31" s="95" t="s">
        <v>57</v>
      </c>
    </row>
    <row r="33" spans="2:11" ht="12.75">
      <c r="B33" s="92" t="s">
        <v>15</v>
      </c>
      <c r="C33" s="92">
        <v>1</v>
      </c>
      <c r="D33" s="112">
        <v>2</v>
      </c>
      <c r="E33" s="92">
        <v>3</v>
      </c>
      <c r="F33" s="112">
        <v>4</v>
      </c>
      <c r="G33" s="92">
        <v>5</v>
      </c>
      <c r="H33" s="92">
        <v>6</v>
      </c>
      <c r="I33" s="92" t="s">
        <v>58</v>
      </c>
      <c r="J33" s="92" t="s">
        <v>59</v>
      </c>
      <c r="K33" s="113" t="s">
        <v>60</v>
      </c>
    </row>
    <row r="34" spans="2:11" ht="12.75">
      <c r="B34" s="114"/>
      <c r="C34" s="114"/>
      <c r="D34" s="115"/>
      <c r="E34" s="114"/>
      <c r="F34" s="115"/>
      <c r="G34" s="114"/>
      <c r="H34" s="114"/>
      <c r="I34" s="114"/>
      <c r="J34" s="114"/>
      <c r="K34" s="114"/>
    </row>
    <row r="35" spans="2:11" ht="12.75">
      <c r="B35" s="92"/>
      <c r="C35" s="92"/>
      <c r="D35" s="112"/>
      <c r="E35" s="92"/>
      <c r="F35" s="112"/>
      <c r="G35" s="92"/>
      <c r="H35" s="92"/>
      <c r="I35" s="92"/>
      <c r="J35" s="92"/>
      <c r="K35" s="92"/>
    </row>
    <row r="36" spans="2:11" ht="12.75">
      <c r="B36" s="84"/>
      <c r="C36" s="84"/>
      <c r="D36" s="116"/>
      <c r="E36" s="84"/>
      <c r="F36" s="116"/>
      <c r="G36" s="84"/>
      <c r="H36" s="84"/>
      <c r="I36" s="84"/>
      <c r="J36" s="84"/>
      <c r="K36" s="84"/>
    </row>
    <row r="37" spans="2:11" ht="12.75">
      <c r="B37" s="114"/>
      <c r="C37" s="114"/>
      <c r="D37" s="115"/>
      <c r="E37" s="114"/>
      <c r="F37" s="115"/>
      <c r="G37" s="114"/>
      <c r="H37" s="114"/>
      <c r="I37" s="114"/>
      <c r="J37" s="114"/>
      <c r="K37" s="114"/>
    </row>
    <row r="38" spans="2:11" ht="12.75">
      <c r="B38" s="84" t="s">
        <v>61</v>
      </c>
      <c r="C38" s="84"/>
      <c r="D38" s="116"/>
      <c r="E38" s="84"/>
      <c r="F38" s="116"/>
      <c r="G38" s="84"/>
      <c r="H38" s="84"/>
      <c r="I38" s="84"/>
      <c r="J38" s="84"/>
      <c r="K38" s="84"/>
    </row>
    <row r="41" spans="2:9" ht="12.75">
      <c r="B41" s="92"/>
      <c r="C41" s="92">
        <v>7</v>
      </c>
      <c r="D41" s="112">
        <v>8</v>
      </c>
      <c r="E41" s="92">
        <v>9</v>
      </c>
      <c r="F41" s="112">
        <v>10</v>
      </c>
      <c r="G41" s="92">
        <v>11</v>
      </c>
      <c r="H41" s="92">
        <v>12</v>
      </c>
      <c r="I41" s="92">
        <v>13</v>
      </c>
    </row>
    <row r="42" spans="2:9" ht="12.75">
      <c r="B42" s="84"/>
      <c r="C42" s="84"/>
      <c r="D42" s="116"/>
      <c r="E42" s="84"/>
      <c r="F42" s="116"/>
      <c r="G42" s="84"/>
      <c r="H42" s="84"/>
      <c r="I42" s="84"/>
    </row>
    <row r="43" spans="2:9" ht="12.75">
      <c r="B43" s="114"/>
      <c r="C43" s="114"/>
      <c r="D43" s="115"/>
      <c r="E43" s="114"/>
      <c r="F43" s="115"/>
      <c r="G43" s="114"/>
      <c r="H43" s="114"/>
      <c r="I43" s="114"/>
    </row>
    <row r="44" spans="2:9" ht="12.75">
      <c r="B44" s="84" t="s">
        <v>24</v>
      </c>
      <c r="C44" s="84"/>
      <c r="D44" s="116"/>
      <c r="E44" s="84"/>
      <c r="F44" s="116"/>
      <c r="G44" s="84"/>
      <c r="H44" s="84"/>
      <c r="I44" s="84"/>
    </row>
    <row r="45" spans="2:9" ht="12.75">
      <c r="B45" s="114"/>
      <c r="C45" s="114"/>
      <c r="D45" s="115"/>
      <c r="E45" s="114"/>
      <c r="F45" s="115"/>
      <c r="G45" s="114"/>
      <c r="H45" s="114"/>
      <c r="I45" s="114"/>
    </row>
    <row r="46" spans="2:9" ht="12.75">
      <c r="B46" s="84" t="s">
        <v>61</v>
      </c>
      <c r="C46" s="84"/>
      <c r="D46" s="116"/>
      <c r="E46" s="84"/>
      <c r="F46" s="116"/>
      <c r="G46" s="84"/>
      <c r="H46" s="84"/>
      <c r="I46" s="84"/>
    </row>
    <row r="58" ht="17.25">
      <c r="C58" s="95" t="s">
        <v>56</v>
      </c>
    </row>
    <row r="60" ht="17.25">
      <c r="C60" s="95" t="s">
        <v>57</v>
      </c>
    </row>
    <row r="62" spans="2:11" ht="12.75">
      <c r="B62" s="92" t="s">
        <v>15</v>
      </c>
      <c r="C62" s="92">
        <v>1</v>
      </c>
      <c r="D62" s="112">
        <v>2</v>
      </c>
      <c r="E62" s="92">
        <v>3</v>
      </c>
      <c r="F62" s="112">
        <v>4</v>
      </c>
      <c r="G62" s="92">
        <v>5</v>
      </c>
      <c r="H62" s="92">
        <v>6</v>
      </c>
      <c r="I62" s="92" t="s">
        <v>58</v>
      </c>
      <c r="J62" s="92" t="s">
        <v>59</v>
      </c>
      <c r="K62" s="113" t="s">
        <v>60</v>
      </c>
    </row>
    <row r="63" spans="2:11" ht="12.75">
      <c r="B63" s="114"/>
      <c r="C63" s="114"/>
      <c r="D63" s="115"/>
      <c r="E63" s="114"/>
      <c r="F63" s="115"/>
      <c r="G63" s="114"/>
      <c r="H63" s="114"/>
      <c r="I63" s="114"/>
      <c r="J63" s="114"/>
      <c r="K63" s="114"/>
    </row>
    <row r="64" spans="2:11" ht="12.75">
      <c r="B64" s="92"/>
      <c r="C64" s="92"/>
      <c r="D64" s="112"/>
      <c r="E64" s="92"/>
      <c r="F64" s="112"/>
      <c r="G64" s="92"/>
      <c r="H64" s="92"/>
      <c r="I64" s="92"/>
      <c r="J64" s="92"/>
      <c r="K64" s="92"/>
    </row>
    <row r="65" spans="2:11" ht="12.75">
      <c r="B65" s="84"/>
      <c r="C65" s="84"/>
      <c r="D65" s="116"/>
      <c r="E65" s="84"/>
      <c r="F65" s="116"/>
      <c r="G65" s="84"/>
      <c r="H65" s="84"/>
      <c r="I65" s="84"/>
      <c r="J65" s="84"/>
      <c r="K65" s="84"/>
    </row>
    <row r="66" spans="2:11" ht="12.75">
      <c r="B66" s="114"/>
      <c r="C66" s="114"/>
      <c r="D66" s="115"/>
      <c r="E66" s="114"/>
      <c r="F66" s="115"/>
      <c r="G66" s="114"/>
      <c r="H66" s="114"/>
      <c r="I66" s="114"/>
      <c r="J66" s="114"/>
      <c r="K66" s="114"/>
    </row>
    <row r="67" spans="2:11" ht="12.75">
      <c r="B67" s="84" t="s">
        <v>61</v>
      </c>
      <c r="C67" s="84"/>
      <c r="D67" s="116"/>
      <c r="E67" s="84"/>
      <c r="F67" s="116"/>
      <c r="G67" s="84"/>
      <c r="H67" s="84"/>
      <c r="I67" s="84"/>
      <c r="J67" s="84"/>
      <c r="K67" s="84"/>
    </row>
    <row r="70" spans="2:9" ht="12.75">
      <c r="B70" s="92"/>
      <c r="C70" s="92">
        <v>7</v>
      </c>
      <c r="D70" s="112">
        <v>8</v>
      </c>
      <c r="E70" s="92">
        <v>9</v>
      </c>
      <c r="F70" s="112">
        <v>10</v>
      </c>
      <c r="G70" s="92">
        <v>11</v>
      </c>
      <c r="H70" s="92">
        <v>12</v>
      </c>
      <c r="I70" s="92">
        <v>13</v>
      </c>
    </row>
    <row r="71" spans="2:9" ht="12.75">
      <c r="B71" s="84"/>
      <c r="C71" s="84"/>
      <c r="D71" s="116"/>
      <c r="E71" s="84"/>
      <c r="F71" s="116"/>
      <c r="G71" s="84"/>
      <c r="H71" s="84"/>
      <c r="I71" s="84"/>
    </row>
    <row r="72" spans="2:9" ht="12.75">
      <c r="B72" s="114"/>
      <c r="C72" s="114"/>
      <c r="D72" s="115"/>
      <c r="E72" s="114"/>
      <c r="F72" s="115"/>
      <c r="G72" s="114"/>
      <c r="H72" s="114"/>
      <c r="I72" s="114"/>
    </row>
    <row r="73" spans="2:9" ht="12.75">
      <c r="B73" s="84" t="s">
        <v>24</v>
      </c>
      <c r="C73" s="84"/>
      <c r="D73" s="116"/>
      <c r="E73" s="84"/>
      <c r="F73" s="116"/>
      <c r="G73" s="84"/>
      <c r="H73" s="84"/>
      <c r="I73" s="84"/>
    </row>
    <row r="74" spans="2:9" ht="12.75">
      <c r="B74" s="114"/>
      <c r="C74" s="114"/>
      <c r="D74" s="115"/>
      <c r="E74" s="114"/>
      <c r="F74" s="115"/>
      <c r="G74" s="114"/>
      <c r="H74" s="114"/>
      <c r="I74" s="114"/>
    </row>
    <row r="75" spans="2:9" ht="12.75">
      <c r="B75" s="84" t="s">
        <v>61</v>
      </c>
      <c r="C75" s="84"/>
      <c r="D75" s="116"/>
      <c r="E75" s="84"/>
      <c r="F75" s="116"/>
      <c r="G75" s="84"/>
      <c r="H75" s="84"/>
      <c r="I75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5" zoomScaleNormal="85" workbookViewId="0" topLeftCell="A37">
      <selection activeCell="Q74" sqref="Q74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2017-03-11T15:46:36Z</dcterms:modified>
  <cp:category/>
  <cp:version/>
  <cp:contentType/>
  <cp:contentStatus/>
</cp:coreProperties>
</file>